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703" lockStructure="1"/>
  <bookViews>
    <workbookView xWindow="480" yWindow="105" windowWidth="18195" windowHeight="10800"/>
  </bookViews>
  <sheets>
    <sheet name="Lote-1" sheetId="1" r:id="rId1"/>
    <sheet name="Plan2" sheetId="2" r:id="rId2"/>
    <sheet name="Plan3" sheetId="3" r:id="rId3"/>
  </sheets>
  <calcPr calcId="145621"/>
</workbook>
</file>

<file path=xl/calcChain.xml><?xml version="1.0" encoding="utf-8"?>
<calcChain xmlns="http://schemas.openxmlformats.org/spreadsheetml/2006/main">
  <c r="M1" i="1" l="1"/>
  <c r="P5" i="1" s="1"/>
  <c r="L35" i="1" s="1"/>
  <c r="I21"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P2" i="1" l="1"/>
  <c r="L19" i="1" s="1"/>
  <c r="P4" i="1"/>
  <c r="L29" i="1" s="1"/>
  <c r="P1" i="1"/>
  <c r="L14" i="1" s="1"/>
  <c r="P3" i="1"/>
  <c r="L24" i="1" s="1"/>
  <c r="L20" i="1"/>
  <c r="Q20" i="1"/>
  <c r="L30" i="1"/>
  <c r="Q30" i="1"/>
  <c r="L15" i="1"/>
  <c r="Q15" i="1"/>
  <c r="L25" i="1"/>
  <c r="Q25" i="1"/>
  <c r="L36" i="1"/>
  <c r="Q36" i="1" s="1"/>
  <c r="M36" i="1"/>
  <c r="M26" i="1" l="1"/>
  <c r="L26" i="1"/>
  <c r="Q26" i="1" s="1"/>
  <c r="M16" i="1"/>
  <c r="L16" i="1"/>
  <c r="Q16" i="1" s="1"/>
  <c r="M31" i="1"/>
  <c r="L31" i="1"/>
  <c r="Q31" i="1" s="1"/>
  <c r="M21" i="1"/>
  <c r="L21" i="1"/>
  <c r="Q21" i="1" s="1"/>
  <c r="M8" i="1" l="1"/>
  <c r="C347" i="1" s="1"/>
</calcChain>
</file>

<file path=xl/sharedStrings.xml><?xml version="1.0" encoding="utf-8"?>
<sst xmlns="http://schemas.openxmlformats.org/spreadsheetml/2006/main" count="709" uniqueCount="399">
  <si>
    <t>PREFEITURA MUNICIPAL DE CAMPOS BELOS - GO</t>
  </si>
  <si>
    <t>Planilha para Proposta do Pregão Nº 012/2018 Lote Nº 1</t>
  </si>
  <si>
    <t>PROPOSTA DE PREÇO</t>
  </si>
  <si>
    <t xml:space="preserve">Fornecimento de gêneros alimentícios, matérias de higiene, limpeza, copa e cozinha.  </t>
  </si>
  <si>
    <t>Modalidade</t>
  </si>
  <si>
    <t>Empresa</t>
  </si>
  <si>
    <t>Endereço</t>
  </si>
  <si>
    <t>Bairro</t>
  </si>
  <si>
    <t>Cidade</t>
  </si>
  <si>
    <t>CPF/CNPJ:</t>
  </si>
  <si>
    <t>Dt. Expedição</t>
  </si>
  <si>
    <t>Carimbo</t>
  </si>
  <si>
    <t xml:space="preserve">Solicitamos fornecer, mediante apresentação de proposta, e observando as condições em anexo, o preço, qualidade e </t>
  </si>
  <si>
    <t xml:space="preserve">prazo de pagamento das mercadorias e/ou serviços abaixo especificados, a está comissão, no endereço acima citado. </t>
  </si>
  <si>
    <t>CAMPOS BELOS, 09:00  HORAS DO DIA  19/02/2018.</t>
  </si>
  <si>
    <t>Item</t>
  </si>
  <si>
    <t>Unidade</t>
  </si>
  <si>
    <t>Qtdade.</t>
  </si>
  <si>
    <t>Descrição do Produto</t>
  </si>
  <si>
    <t>Marca Proposta</t>
  </si>
  <si>
    <t>Valor Unitário</t>
  </si>
  <si>
    <t>Total</t>
  </si>
  <si>
    <t>un</t>
  </si>
  <si>
    <t>ACHOCOLATADO EM PO 800 GR</t>
  </si>
  <si>
    <t>ADOÇANTE LIQUIDO DIETETICO .</t>
  </si>
  <si>
    <t>PC</t>
  </si>
  <si>
    <t>AÇUCAR CRISTAL 2KG</t>
  </si>
  <si>
    <t>Água mineral sem gás unidades de 500 ml_x000D_
cada.</t>
  </si>
  <si>
    <t>Água Mineral potável sem gás, envasada em garrafão PET de 20 litros, lacrados, dentro dos padrões estabelecidos pelo Departamento Nacional de Produção Mineral - DNPM e Agência Nacional de Vigilância Sanitária - ANVISA, com marca, procedência e validade (no mínimo de 6 meses) impressas na embalagem do_x000D_
produto.</t>
  </si>
  <si>
    <t>ÁGUA MINERAL sem gás, unidades de 1,5LT cada</t>
  </si>
  <si>
    <t>AMENDOIN 500 GR Amendoim cru, com casca. Produto de primeira qualidade, acondicionado em sacos plásticos, transparentes, atóxicos, isento de sujidades, não violados, resistentes, acondicionados em fardos lacrados. A embalagem deverá conter externamente os dados de identificação, procedência, informações nutricionais, número de lote, prazo de validade, quantidade do produto. O produto deverá apresentar validade mínima de 10 meses a partir da data de entrega. Unidade_x000D_
de fornecimento: pacote de 500g.</t>
  </si>
  <si>
    <t>AMIDO DE MILHO 500 GR100% puro de_x000D_
excelente qualidade, pó branco, fino e de fácil escoamento, não_x000D_
devendo estar empedrado e isento de sujidades. Embalagem intacta de 500GR, na embalagem deverá constar data da fabricação data de validade e número do lote do produto. Validade mínima de 6_x000D_
meses na data da entrega.</t>
  </si>
  <si>
    <t>AZEITONA SEM CAROÇO 500 GR_x000D_
Azeitonas sem caroço, conservadas em água e sal de coloração verde escuro, tamanhos médios, sem manchas e ausência de turbidez na salmoura. A embalagem deverá conter externamente os dados de identificação, procedência, informações nutricionais, número de lote, quantidade do produto, data de validade mínima de 6 meses a partir da data de entrega. Unidade_x000D_
de fornecimento: fasco de 500 gr.</t>
  </si>
  <si>
    <t>AZEITONA VERDE EM CONSERVA  2 KG conservadas em água e sal de coloração verde escuro, tamanhos médios, sem manchas e ausência de turbidez na salmoura. A embalagem deverá conter externamente os dados de identificação, procedência, informações nutricionais, número de lote, quantidade do produto, data de validade mínima de 6 meses a partir da data de entrega. Unidade de forneciment.</t>
  </si>
  <si>
    <t>KG</t>
  </si>
  <si>
    <t>BALA MACIA SABORES DIVERSOS-_x000D_
Produto preparado a base de açúcares fundidos e adicionado de substancias que caracterizam o produto, como suco de frutas, óleos essenciais e adicionados de outras substâncias permitidas; a principal característica do produto é o de apresentar- se macio, submetido a amassamento mecânico até obtenção da consistência desejada. Acondicionado em embalagem plástica com 100 unidades. Diversos sabores: tutti-frutti, morango, uva, abacaxi,_x000D_
banana.</t>
  </si>
  <si>
    <t>12	BATATA PALHA, embalagem de 1 kg._x000D_
Validade 3 meses, data de embalamento	UNID	R$ 19,99	200	R$ 3.998,00_x000D_
 _x000D_
	não superior a 30 dias.</t>
  </si>
  <si>
    <t>BISCOITO DE SAL TIPO: PETA - fécula de_x000D_
mandioca (polvilho doce); não contém glúten; peso líquido: entre 60 e 70g.</t>
  </si>
  <si>
    <t>BOLACHA DE DOCE 400 GR tipo maizena – 400g. Biscoito doce tipo maizena, com amido de milho, formato retangular ovalado e sabor levemente de baunilha. Produzido, embalado em entregue em conformidade com a legislação sanitária vigente. Validade_x000D_
mínima de 6 meses a contar da data de entrega.</t>
  </si>
  <si>
    <t>BOLACHA DE SAL 400 GR Bolacha de sal tipo cream cracker, embalada em pacotes de 400 g. Acondicionado em embalagem (não violada, intacta) plástica transparente, atóxica, com informação nutricional, reembalado em caixa de papelão resistente. Ingredientes : farinha de trigo enriquecida com ferro e ácido fólico, gordura vegetal hidrogenada, margarina vegetal, amido de milho, açúcar, açúcar invertido, sal refinado, fermento biológico, bicarbonato de sódio, aromatizante, estabilizante, melhorador de farinha. O produto a ser entregue deverá estar identificado na embalagem, devendo constar rotulagem de acordo com a legislação vigente. Prazo mínimo de validade de 6 meses e data de fabricação de até 30 dias. Unidade de fornecimento: pacote de 400g.</t>
  </si>
  <si>
    <t>BOLACHA DE SAL 800 GR Bolacha de sal tipo cream cracker, embalada em pacotes de 800 g. Acondicionado em embalagem (não violada, intacta) plástica transparente, atóxica, com informação nutricional, reembalado em caixa de papelão resistente. Ingredientes : farinha de trigo enriquecida com ferro e ácido fólico, gordura vegetal hidrogenada, margarina vegetal, amido de milho, açúcar, açúcar invertido, sal refinado, fermento biológico, bicarbonato de sódio, aromatizante, estabilizante, melhorador de farinha. O produto a ser entregue deverá estar identificado na embalagem, devendo constar rotulagem de acordo com a legislação vigente. Prazo mínimo de validade de 6 meses e data de fabricação de até 30 dias. Unidade de_x000D_
fornecimento: pacote de 400g.</t>
  </si>
  <si>
    <t>lote do produto. Fabricado a partir de matéria prima de primeira qualidade sãs e limpas. Serão rejeitados biscoitos mal cozidos, queimados e de características organolépticas anormais e que se quebram com facilidade. Aparência massa torrada. Validade mínima de 3 meses na data da_x000D_
entrega.BOLACHA ROSQUINHA 800 GR - DE QUALIDADE SIMILAR, IGUAL, SUPERIOR A_x000D_
MABEL, sabor coco, valor_x000D_
energético – 127kcal por porção de 30g ou 6 unidades, proteínas 2,5g por porção de 30g ou 6 unidades, embalagem integra de 800g, na embalagem deverá constar data da_x000D_
fabricação data de validade e número do</t>
  </si>
  <si>
    <t>BOM BOM Embalagem de 1 kg, validade de no mínimo 12 meses, c/ data de fabricação não superior a 30 dias. Bombom, produto de primeira qualidade constituído por massa de chocolate ou por um núcleo formado de recheios_x000D_
diversos, elaborados com frutas, pedaços de frutas, sementes oleaginosas, açúcar, leite, manteiga, cacau,_x000D_
licores, e outras substâncias alimentícias, recobertos por uma camada de chocolate ou açúcar. Acondicionado em_x000D_
embalagem plástica de 1 Kg contendo 48 unidades.</t>
  </si>
  <si>
    <t>Café torrado moido 250 gr embalagem a vácuo, de primeira qualidade, contendo identificação do produto, marca do fabricante, data de fabricação e prazo de validade, selo de pureza da associação brasileira da indústria do café - abci. o produto deverá ter registro no ministério da saúde e atender a portaria 451/97 do ministério da saúde e a resolução 12/78 da comissão nacional de normas e padrões_x000D_
pra alimentos - cnnpa. pacote de 250gr</t>
  </si>
  <si>
    <t>CEREAL DE ARROZ 400GR SIMILAR, IGUAL OU SUPERIOR AO MUCILON, “tipo_x000D_
mucilon” sabor multi-cereais ,sache 230 g. Ingredientes: farinha de trigo enriquecida com ferro e ácido fólico, açúcar, farinha de milhoenriquecida_x000D_
com ferro e ácido fólico, farinha de arroz, sais minerais (carbonato de cálcio, fosfato de sódio dibásico, fumarato_x000D_
ferroso, sulfato de zinco), vitaminas (vitamina c, niacina, vitamina e, ácido pantotênico, vitamina a, vitamina b1, vitamina b6, ácido fólico, vitamina d) e aromatizante vanilina. contém glúten._x000D_
contém trações de leite.</t>
  </si>
  <si>
    <t>CEREAL DE MILHO 400GR SIMILAR, IGUAL OU SUPERIOR AO MUCILON, “tipo_x000D_
mucilon” sabor multi-cereais ,sache 230 g. Ingredientes: farinha de trigo enriquecida com ferro e ácido fólico, açúcar, farinha de milhoenriquecida_x000D_
com ferro e ácido fólico, farinha de arroz, sais minerais (carbonato de cálcio,fosfato de sódio dibásico, fumarato_x000D_
ferroso, sulfato de zinco), vitaminas(vitamina c, niacina, vitamina e, ácido pantotênico,vitamina a, vitamina b1, vitamina b6,ácido fólico, vitamina d) e aromatizante vanilina.contém glúten. contém trações de leite.</t>
  </si>
  <si>
    <t>CHÁ DE CAMOMILA, aspecto, cor, odor e sabor característicos, livre de sujidades, parasitas e larvas, embalagem 1 kg,_x000D_
validade mínima 6 meses após a entrega</t>
  </si>
  <si>
    <t>CHA DE ERVA DOCE, aspecto, cor, odor e sabor característicos, livre de sujidades, parasitas e larvas, embalagem 1 kg, validade_x000D_
mínima 6 meses após a entrega</t>
  </si>
  <si>
    <t>COCO RALADO SEM AÇUCAR 100 GR_x000D_
elaborado com endosperma procedente de frutos sãos e maduros._x000D_
Aspecto fragmentos soltos, cor – branca, cheiro e sabor próprios, umidade máxima 4%. Não poderá apresentar cheiro alterado ou rançoso. Embalagem integra de 100GR, na embalagem deverá constar data da fabricaçãode validade e número do lote do produto. Validade mínima de 6 meses na_x000D_
data da entrega.</t>
  </si>
  <si>
    <t>LT</t>
  </si>
  <si>
    <t>COMPLEMENTO ALIMENTAR DE IGUAL, SUPERIOR OU SIMILAR A SUSTAGEN 400_x000D_
GR- Leite em pó desnatado instantâneo, sólidos de xarope de milho, leite em pó integral, fosfato de magnésio, ascorbato de sódio, sulfato ferroso, sulfato de zinco, inositol, iodeto de potássio, acetato de DL- alfa tocoferol, niacinamida, sulfato de manganês, sulfato cúprico, fitomenadiona, acetato de vitamina A, pantotenato de cálcio, cianocobalamina, cloridrato de piridoxina, cloridrato de tiamina, riboflavina, colecalciferol, cloreto de cromo, ácido fólico, biotina e aromatizante, Sem_x000D_
glúten, Com lactose,Sabores variados</t>
  </si>
  <si>
    <t>CREME DE LEITE 200 ML Origem animal, embalado em tetrapack, não amassada, não estufada, resistente. A embalagem deverá conter dados de identificação, procedência, informações nutricionais, número do lote, quantidade do produto. Atender as exigências do Ministério da Agricultura e DIPOA, conforme Portaria 369 de 04/09/1997 e do Regulamento da Inspeção Industrial e Sanitária de Produtos de origem Animal. Deverá apresentar validade mínima de 6 (seis) meses a partir da data de entrega. Unidade de fornecimento: tetra pak_x000D_
de 200kg.</t>
  </si>
  <si>
    <t>CREME DE LEITE 1 LT. Origem animal, embalado em tetrapack, não amassada, não estufada, resistente. A embalagem deverá conter dados de identificação, procedência, informações nutricionais, número do lote, quantidade do produto. Atender as exigências do Ministério da Agricultura e DIPOA, conforme Portaria 369 de 04/09/1997 e do Regulamento da Inspeção Industrial e Sanitária de Produtos de origem Animal. Deverá apresentar validade mínima de 6 (seis) meses a partir da data de entrega. Unidade de fornecimento: tetra pak_x000D_
de 200kg.</t>
  </si>
  <si>
    <t>ERVILHA EM CONSERVA 200 GR Produto_x000D_
de primeira qualidade, e que não apresente acidez acentuada, resultante da concentração da polpa de tomate por processo tecnológico adequado; sem corantes artificiais; isento de sujidades, fermentação e de indicadores de processamento defeituoso; acondicionado em embalagem lata sem danificações, contendo informação nutricional ; com validade mínima de 14 meses a contar da data de entrega unidade embalagem 200_x000D_
GR.</t>
  </si>
  <si>
    <t>EXTRATO DE TOMATE 840 GR Embalagem integra de 850g, na embalagem deverá constar data da fabricação data de validade e número do lote do produto. É tolerada a adição de 1% de açúcar e de 5% de cloreto de sódio. O_x000D_
produto deve estar isento de fermentações e não indicar processamento defeituoso. Validade mínima de 3 meses na data daentrega. .</t>
  </si>
  <si>
    <t>FARINHA DE ROSCA 500GR Produto_x000D_
obtido por ingredientes sadios, devidamente limpos, isento de insetos, materiais estranhos não podendo estar úmido._x000D_
Embalagem atóxica, intacta, não violada, contendo informações sobre o produto, informação nutricional, prazo de validade. Prazo validade de, no mínimo, 6 meses, a_x000D_
partir da data de entrega. Em embalagens de 500 g.</t>
  </si>
  <si>
    <t>FARINHA DE TRIGO Tipo 1, enriquecida com ferro e ácido fólico, 100% pura de excelente qualidade,_x000D_
pó branco, fino e de fácil escoamento, não devendo estar empedrado e isento de sujidades. Embalagem intacta de 1KG, na embalagem deverá constar data da fabricação data de validade e número do lote do produto. Validade_x000D_
mínima de 6 meses na data da entrega.</t>
  </si>
  <si>
    <t>FERMENTO BIOLOGICO 19 GR_x000D_
3X1Fermento biológico seco instantâneo para pão. O fermento biológico destina-se a ser empregado no preparo de pães e certos tipos de biscoitos e produtos afins de confeitaria. O produto deverá ser fabricado com matérias-primas em perfeito estado sanitário, isentos de matérias terrosas e detritos vegetais e animais. O produto não deverá conter substâncias estranhas à sua composição. Características sensoriais (organolépticas): Aspecto de cilindros de tamanhos variáveis; cor variando do branco ao castanho claro; cheiro próprio; sabor próprio. Não deverá possuir cheiro de mofo e sabor amargo. Embalagem contendo 125 g_x000D_
do produto.</t>
  </si>
  <si>
    <t>FERMENTO QUIMICO EM PO 250 GR_x000D_
Embalagem intacta de 250g, na embalagem deverá constar data da fabricação de validade e número do lote do produto._x000D_
Deverá conter: amido de milho ou fécula de mandioca, fosfato monocálcico, bicarbonato de sódio e carbonato de cálcio. Validade_x000D_
mínima de 3 meses na data da entrega</t>
  </si>
  <si>
    <t>FLOCÃO DE ARROZ 500G-tipo farinha de arroz flocada, embalada em pacotes plásticos, transparentes, limpos, não violados,resistentes. A embalagem deverá conter externamente os dados de identificação,procedência, informações nutricionais,número de lote, data de validade, quantidade do produto. PRAZO DE VALIDADE: mínimo de 5 (cinco) meses a partir da data de entrega na unidade_x000D_
requisitante. UNIDADE DE COMPRA: Emb. 500g.</t>
  </si>
  <si>
    <t>FLOCAO DE MILHO 500 GR pré-cozido, tipo flocão, amarelo, com aspecto, cor, cheiro e sabor próprios com ausência de umidade, fermentação, ranço, isento de sujidades, parasitas e larvas. Embalagem de 500g, não violados,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a_x000D_
partir da data de entrega.</t>
  </si>
  <si>
    <t>lote do produto. Validade mínima de 6 meses na data da entrega._x000D_
FUBÁ DE MILHO ACONDICIONADO EM EMBALAGEM PLASTICA 100% puro de_x000D_
excelente qualidade, fino e de fácil escoamento, não devendo estar empedrado e isento de sujidades. Embalagem intacta de 1kg, na embalagem deverá constar data da fabricação data de validade e número do</t>
  </si>
  <si>
    <t>LEITE CONDENSADO 395 GR Obtido pela desidratação do leite, adicionado de sacarose ou glicose, embalado em lata limpas ou tetrapack, isenta de ferrugem, não amassada, não estufada, resistente, que garanta a integridade do produto. A embalagem deverá conter os dados de identificação, procedência, informações utricionais, número de lote, quantidade do produto. Atender as exigências do Ministério da Agricultura e DIPOA, conforme Portaria 369 de 04/09/1997 e do_x000D_
Regulamento da Inspeção Industrial e Sanitária de Produtos de origem Animal</t>
  </si>
  <si>
    <t>LEITE DE COCO 250 ML homogenizado padronizado de 9 a11% de gordura.</t>
  </si>
  <si>
    <t>LEITE DE SOJA em pó - Embalagem 400g, Integral, instantâneo, acondicionados em embalagem, resistente, atóxica, isenta de ferrugem, não amassada, contendo aproximadamente 400g de peso líquido._x000D_
Embalagem apresentando externamente dados de identificação, procedência, informações nutricionais, número de lote data de validade, quantidade do produto, e número do registro no Ministério da Agricultura. Data de validade mínima de 6 meses a contar da data de entrega do_x000D_
produto.</t>
  </si>
  <si>
    <t>MACARRAO CORTADO 500GR Massa seca_x000D_
com sêmola, acondicionado em embalagem transparente intacta de 500g, a embalagem deverá conter externamente os dados de identificação, procedência, informações nutricionais, número de lote, data de fabricação, validade e condições de armazenagem. Validade mínima de 6 meses_x000D_
na data de entrega.</t>
  </si>
  <si>
    <t>MACARRAO ESPAGUETE C/ SEMOLA 500_x000D_
GR Massa seca , acondicionado em embalagem transparente intacta de 500g, a embalagem deverá conter externamente os dados de identificação, procedência, informações nutricionais, número de lote, data de fabricação,de validade e condições de armazenagem. Validade mínima de 6_x000D_
meses na data de entrega.</t>
  </si>
  <si>
    <t>MACARRAO PARAFUSO 500GR Massa seca com sêmola, acondicionado em embalagem transparente intacta de 500g, a embalagem deverá conter externamente os dados de identificação, procedência, informações nutricionais, número de lote, data de fabricação, de validade e condições de armazenagem. Validade mínima de 6 meses na data de entrega.</t>
  </si>
  <si>
    <t>MAIONESE 500GR Produto que se apresenta em forma de emulsão cremosa homogênea, sem separação de líquidos. Com 60 a 80% de lipídeos em sua composição. Embalagem atóxica, intacta, não violada, contendo informação sobre o produto, informação nutricional, prazo de validade. Validade mínima de 6 meses a partir da data de entrega. Embalagem de_x000D_
500g.</t>
  </si>
  <si>
    <t>MARGARINA 1 KG Mínimo de 65% de lipídios, lata intacta, na embalagem deverá constar data da fabricação data de validade e número do lote do produto. Validade_x000D_
mínima de 3 meses na data da entrega</t>
  </si>
  <si>
    <t>MASSA PRONTA PARA BOLO - SABOR_x000D_
TRADICIONAL, PACOTE COM 450G.</t>
  </si>
  <si>
    <t>MILHO DE PIPOCA 500GR, Grãos ou_x000D_
pedaços de grãos de milho que apresentam ausência parcial ou total do_x000D_
gérmen, em função do processo de escarificação mecânica ou manual. Embalagem integra de 500g, na embalagem deverá constar data da fabricação data de validade e número do lote do produto.Validade mínima de 6 meses na_x000D_
data da entrega.</t>
  </si>
  <si>
    <t>MILHO DE CANJICA 500GR Grãos ou_x000D_
pedaços de grãos de milho que apresentam ausência parcial ou total do_x000D_
gérmen, em função do processo de escarificação mecânica ou manual. Embalagem integra de 500g, na embalagem deverá constar data da fabricação data de validade e número do lote do produto._x000D_
Validade mínima de 6_x000D_
meses na data da entrega.</t>
  </si>
  <si>
    <t>MILHO VERDE EM CONSERVA 200 GR_x000D_
Produto nacional de primeira qualidade. Preparado com frutos selecionados, sãos, sem corantes artificiais; isento de sujidades, fermentação e de indicadores de processamento defeituoso; acondicionado em lata íntegra e sem danificações, com envasamento a vácuo, contendo informação nutricional; com validade mínima de 14 meses a contar da data de entrega; suas condições deverão estar de acordo com a NTA- (DECRETO12486 de 20/10/78)._x000D_
UNIDADEDE FORNECIMENTO: Lata 200gr</t>
  </si>
  <si>
    <t>MILHO VERDE EM CONSERVA 2 QUILOS_x000D_
Produto nacional de primeira qualidade. Preparado com frutos selecionados, sãos, sem corantes artificiais; isento de sujidades, fermentação e de indicadores de processamento defeituoso; acondicionado em lata íntegra e sem danificações, com_x000D_
envasamento a vácuo, contendo informaçãonutricional; com validade mínima de 14 meses a contar da data de entrega; suas condições deverão estar de acordo com a NTA- (DECRETO 12486 de 20/10/78). UNIDADE DE FORNECIMENTO: Lata/2,0_x000D_
Quilogramas.</t>
  </si>
  <si>
    <t>OLEO DE SOJA PET 900 MLObtido de_x000D_
matéria prima vegetal em bom estado sanitário, estar isento de substâncias estranhas a sua composição. Aspecto límpido e isento de impurezas à 25ºC, cor e odor característicos.Validade de 6 meses na_x000D_
data da entrega.</t>
  </si>
  <si>
    <t>PIRULITO 800 GR cada pacote, sabores_x000D_
diversos, com 50 unidades cada</t>
  </si>
  <si>
    <t>PO P/ GELATINA 500 GR SABORES_x000D_
DIVERSOS, produto constituído de gelatina comestível em pó, sal, açúcar, acidulante ácido cítrico, aromatizantes artificial e corantes artificiais. Com ausência de sujidades, parasitos e larvas. Composição nutricional na porção de 15,4g de gelatina preparada: 13g de carboidrato, 1g de proteína, 0g de_x000D_
gorduras totais.</t>
  </si>
  <si>
    <t>PO P/ PREPARO DE LEITE SABOR_x000D_
MORANGO 400 GR, bebida láctea – mistura para o preparo de bebida láctea, sabor Iogurte/morango, em embalagem aluminizada, contendo procedência e_x000D_
validade, pct com 01 kg</t>
  </si>
  <si>
    <t>POLPA DE FRUTA SABOR ABACAXI - É um_x000D_
produto não fermentado, não concentrado, não diluído, obtida de frutos polposos, através de processo tecnológico adequado, com um teor mínimo de sólidos totais, proveniente da parte comestível do fruto. Rotulagem deve conter o nome do produto, ingredientes, peso líquido, conservação adequada do produto, prazo de validade._x000D_
Condições de armazenamento, conservar_x000D_
congelado à temperatura de pelo ao menos - 5ºC. Prazo de validade 02 anos.</t>
  </si>
  <si>
    <t>POLPA DE FRUTA SABOR ACEROLA - É_x000D_
um produto não fermentado, não concentrado, não diluído, obtida de frutos polposos, através de processo tecnológico adequado, com um teor mínimo de sólidos totais, proveniente da parte comestível do fruto. Rotulagem deve conter o nome do produto, ingredientes, peso líquido, conservação adequada do produto, prazo de validade. Condições de armazenamento, conservar congelado à temperatura de pelo_x000D_
ao menos -5ºC. Prazo de validade 02 anos</t>
  </si>
  <si>
    <t>POLPA DE FRUTA SABOR CAJU É um_x000D_
produto não fermentado, não concentrado, não diluído, obtida de frutos polposos, através de processo tecnológico adequado, com um teor mínimo de sólidos totais, proveniente da parte comestível do fruto. Rotulagem deve conter o nome do produto, ingredientes, peso líquido, conservação adequada do produto, prazo de validade._x000D_
Condições de armazenamento, conservar congelado à_x000D_
temperatura de pelo ao menos -5ºC. Prazo de validade 02 anos.</t>
  </si>
  <si>
    <t>POLPA DE FRUTA SABOR MANGA um_x000D_
produto não fermentado, não concentrado, não diluído, obtida de frutos polposos, através de processo tecnológico adequado, com um teor mínimo de sólidos totais, proveniente da parte comestível do fruto. Rotulagem deve conter o nome do produto, ingredientes, peso líquido, conservação adequada do produto, prazo de validade._x000D_
Condições de armazenamento, conservar_x000D_
congelado à temperatura de pelo ao menos - 5ºC. Prazo de validade 02 anos.</t>
  </si>
  <si>
    <t>POLPA DE FRUTA SABOR UVA um produto não fermentado, não concentrado, não diluído, obtida de frutos polposos, através de processo tecnológico adequado, com um teor mínimo de sólidos totais, proveniente da parte comestível do fruto. Rotulagem deve conter o nome do produto, ingredientes, peso líquido, conservação adequada do produto, prazo de validade._x000D_
Condições de armazenamento, conservar_x000D_
congelado à temperatura de pelo ao menos - 5ºC. Prazo de validade 02 anos.</t>
  </si>
  <si>
    <t>POLVILHO azedo livre de sujidades, solto e seco no pacote, apresentar cor uniforme, sem manchas de cor preta, azulada ou esverdeada. embalagem: de 1kg; contendo o número de registro em órgão competente, ingredientes e informações nutricionais. número de lote, data de fabricação e de vencimento apresentar validade superior a 3_x000D_
(três) meses a partir da data de entrega</t>
  </si>
  <si>
    <t>POLVILHO DOCE de mandioca doce. A embalagem deverá conter externamente os dados de identificação, procedência, informações nutricionais, número de lote, quantidade do produto, data de validade_x000D_
mínima de 6 meses a partir da data de entrega. Unidade de fornecimento: 1 kg.</t>
  </si>
  <si>
    <t>Proteína de soja 500 gramas</t>
  </si>
  <si>
    <t>Refrigerante 2 lt sabor em cola comum</t>
  </si>
  <si>
    <t>Refrigerante 2 lt sabor guaraná</t>
  </si>
  <si>
    <t>Refrigerante 2 lt sabor laranja</t>
  </si>
  <si>
    <t>Refrigerante 2 lt sabor uva</t>
  </si>
  <si>
    <t>Sardinha conservada em oleo comestivel 125 grandinha em óleo comestível. ingredientes obrigatórios: sardinha temperada, descascada mecanicamente, livre de nadadeiras, cauda e_x000D_
cabeça, pré–cozida em óleo comestível. embalagem primária: latas de 250g. embalagem secundária: caixas de papelão. prazo mínimo de validade: 04 anos. registro_x000D_
obrigatório: ministério da agricultura.</t>
  </si>
  <si>
    <t>GR</t>
  </si>
  <si>
    <t>SUCO DE ACEROLA 500 ML, garrafa de vidro ou plástico. Na embalagem deverá conter externamente os dados de identificação, procedência, informações nutricionais, número de lote, quantidade do_x000D_
produto e data de validade.</t>
  </si>
  <si>
    <t>SUCO DE CAJU 500 ML, garrafa de vidro ou plástico. Na embalagem deverá conter externamente os dados de identificação, procedência, informações nutricionais, número de lote, quantidade do produto e_x000D_
data de validade.</t>
  </si>
  <si>
    <t>SUCO DE GOIABA 500 ML, garrafa de vidro ou plástico. Na embalagem deverá conter externamente os dados de identificação, procedência, informações nutricionais, número de lote, quantidade do produto e_x000D_
data de validade.</t>
  </si>
  <si>
    <t>SUCO DE ABACAXI 500ML, garrafa de vidro ou plástico. Na embalagem deverá conter externamente os dados de identificação, procedência, informações nutricionais,_x000D_
número de lote, quantidade do produto e data de validade.</t>
  </si>
  <si>
    <t>SUCO DE MARACUJA 500 ML, garrafa de vidro ou plástico. Na embalagem deverá conter externamente os dados de identificação, procedência, informações nutricionais, número de lote, quantidade do_x000D_
produto e data de validade.</t>
  </si>
  <si>
    <t>SUCO EM PO (SABORES DIVERSOS) ACONDICIONADO EM EMBALAGENS DE 240 GRAMASSUCO EM PÓ, sabores_x000D_
diversos, acondicionado em embalagem plástica. Na embalagem deverá conter externamente os dados de identificação, procedência, informações nutricionais, número de lote, quantidade do produto e_x000D_
data de validade.</t>
  </si>
  <si>
    <t>SUCO PRONTO DE 1 LITRO SABOR CAJÚ</t>
  </si>
  <si>
    <t>SUCO PRONTO DE 1 LITRO SABOR_x000D_
MANGA</t>
  </si>
  <si>
    <t>SUCO PRONTO DE 1 LITRO SABOR_x000D_
MARACUJA</t>
  </si>
  <si>
    <t>CX</t>
  </si>
  <si>
    <t>SUCO PRONTO DE 1 LITRO SABOR UVA</t>
  </si>
  <si>
    <t>UVAS PASSAS 200 GRAMAS UVAS PASSAS_x000D_
200g, em embalagem plástica e intacta. Na embalagem deverá conter externamente os dados de identificação, procedência, informações nutricionais, número de lote,_x000D_
quantidade do produto e data de validade</t>
  </si>
  <si>
    <t>FD</t>
  </si>
  <si>
    <t>ARROZ TIPO 1 Polido – longo fino – validade 3 meses na data de entrega – fardo com_x000D_
6X5kg.</t>
  </si>
  <si>
    <t>ARROZ TIPO 2 Polido – longo fino – validade 3 meses na data de entrega – fardo_x000D_
com 6X5kg.</t>
  </si>
  <si>
    <t>FARINHA DE MANDIOCA 25X1 fabricadasa partir de matérias primas limpas, isentas de matéria terrosa e parasitos. Não podem estar úmidas, fermentadas ou rançosas._x000D_
Produto obtido pela ligeira torração da raladura das raízes de mandioca previamente descascada, lavada, e isentas do radical cianeto. Embalagem_x000D_
integra de 1kg , na embalagem deverá constar data da fabricação data de validade e número do lote do produto. Validade_x000D_
mínima de 6 meses na data da entrega.</t>
  </si>
  <si>
    <t>FEIJÃO CARIOQUINHA TIPO 1– fardo com_x000D_
30X1kg – validade 3 meses na data da entrega – grãos de tamanhos e formas naturais, maduros, limpos e secos.</t>
  </si>
  <si>
    <t>FEIJÃO PRETO TIPO 1 fardo com 30X1kg – validade 3 meses na data da entrega – grãos de tamanhos e formas naturais, maduros,_x000D_
limpos e secos.</t>
  </si>
  <si>
    <t>IOGURTE 6X1 600 GRAMAS</t>
  </si>
  <si>
    <t>CT</t>
  </si>
  <si>
    <t>OVOS DE GALINHA 30X1 Casca íntegra,_x000D_
sem rachaduras, sem sujividades.</t>
  </si>
  <si>
    <t>BACON</t>
  </si>
  <si>
    <t>CARNE BOVINA 1ª Carne proveniente de machos da espécie bovina, sadios, abatidos sob inspeção sanitária e veterinária constando o número de inscrição SIF ou SIE e manipuladas em condições higiênicas_x000D_
satisfatórias. Só serão aceito carne deprimeira sem osso e/ou sem pedaços de nervos e gorduras aparentes com cor vermelho vivo e aspecto saudável. Não serão aceito carne com odor, cor e sabor impróprios ao produto e/ou aspecto amolecido, pegajoso, esverdeado e_x000D_
pardacento.</t>
  </si>
  <si>
    <t>CARNE BOVINA 2ª Carne proveniente de machos da espécie bovina, sadios, abatidos sob inspeção_x000D_
sanitária e veterinária constando o número de inscrição SIF ou SIE e manipuladas em condições higiênicas satisfatórias. Só serão aceito carne de segunda sem osso e/ou pedaços de nervos e gorduras aparentes com cor vermelho vivo e aspecto saudável. Não serão aceito carne com odor, cor e sabor impróprios ao produto e/ou aspecto_x000D_
amolecido, pegajoso, esverdeado.</t>
  </si>
  <si>
    <t>CARNE BOVINA MUSCULO Carne_x000D_
proveniente de machos da espécie bovina, sadios, abatidos sob inspeção_x000D_
sanitária e veterinária constando o número de inscrição SIF ou SIE e manipuladas em condições higiênicas satisfatórias. Só serão aceito carne de segunda sem osso e/ou pedaços de nervos e gorduras aparentes com cor vermelho vivo e aspecto saudável. Sendo os cortes de músculo traseiro e acém. Não serão aceito carne com odor, cor e sabor impróprios ao produto e/ou aspecto amolecido, pegajoso, esverdeado e_x000D_
pardacento.</t>
  </si>
  <si>
    <t>CARNE DE SOL DE 1ª</t>
  </si>
  <si>
    <t>FIGADO BOVINO proveniente de machos da espécie bovina, sadios, abatidos sob inspeção sanitária e veterinária constando o número de inscrição SIF ou SIE e manipuladas em condições higiênicas satisfatórias. Não serão aceito fígado com odor, cor e sabor impróprios ao produto_x000D_
e/ou aspecto amolecido, pegajoso, esverdeado.</t>
  </si>
  <si>
    <t>OSSO DE PESCOÇO, Carne proveniente de machos da espécie bovina, sadios, abatidos sob inspeção sanitária e veterinária constando o número de inscrição SIF ou SIE e manipuladas em condições higiênicas satisfatórias. Não serão aceito carne com odor, cor e sabor impróprios ao produto_x000D_
e/ou aspecto amolecido, pegajoso, esverdeado e pardacento.</t>
  </si>
  <si>
    <t>COXA DE FRANGO inteira resfriada. Embalagem intacta, na embalagem deverá constar data da fabricação data de validade e número do lote do produto. Não deverá_x000D_
apresentar superfície úmida, pegajosa, exsudado líquido, partes flácidas ouconsistência anormal. Só serão aceitos produtos com a comprovação da inspeção SIF/DIPOA</t>
  </si>
  <si>
    <t>COXINHA DA ASA (DE FRANGO)</t>
  </si>
  <si>
    <t>FRANGO PEÇA INTEIRA resfriado. Embalagem intacta, na embalagem deverá constar data da fabricação data de validade e número do lote do produto. Não deverá apresentar superfície úmida, pegajosa, exsudado líquido, partes flácidas ou consistência anormal. Só serão aceitos produtos com a comprovação da inspeção_x000D_
SIF/DIPOA.</t>
  </si>
  <si>
    <t>INGREDIENTES PARA FEIJOADA PACOTE_x000D_
DE 1KG</t>
  </si>
  <si>
    <t>LINGÜIÇA CALABRESA SUINA</t>
  </si>
  <si>
    <t>LINGÜIÇA DE FRANGO</t>
  </si>
  <si>
    <t>LINGÜIÇA TOSCANA</t>
  </si>
  <si>
    <t>PEITO DE FRANGO inteiro resfriado. Embalagem intacta, na embalagem deverá constar data da fabricação data de validade e número do lote do produto. Não deverá apresentar superfície úmida, pegajosa, exsudado líquido, partes flácidas ou consistência anormal. Só serão aceitos produtos com a comprovação da inspeção_x000D_
SIF/DIPOA.</t>
  </si>
  <si>
    <t>COSTELINHA SUINA Não deverá apresentar superfície úmida, pegajosa, exsudado_x000D_
líquido, partes flácidas ou consistência anormal.</t>
  </si>
  <si>
    <t>PRESUNTO O produto deverá ser obtido a partir de pernil suíno, sal, açúcar, especiarias, conservantes e estabilizantes de acordo com a legislação vigente. Ser livre de ossos quebrados, cartilagem, queimadura por congelamento, bolores, limo na superfície, com coloração normal, livre de parasitas e de qualquer substância contaminante. Não serão permitidas embalagens danificadas. Prazo de validade mínimo de 6 meses.O produto deverá estar acondicionado a vácuo em embalagem plástica, flexível, atóxica, resistente, transparentes em pacotes de_x000D_
aproximadamente 01Kg.</t>
  </si>
  <si>
    <t>Queijo mussarela deve apresentar cor amarelo característico do tipo_x000D_
mussarela, sem cheiro e sabor azedo ou de ranço, nem manhas escuras ou esverdeadas. embalagem: pacotes de 500gr fatiado, o produto deverá estar acondicionado a vácuo em embalagem plástica, flexível, atóxica, resistente, transparente. rotulagem: oproduto deverá_x000D_
ser rotulado de acordo com a legislaçãovigente. no rótulo da embalagem deverão ser impressas de forma clara e indelével as seguintes informações: identificação do produto, inclusive a marca; nome e endereço do fabricante; data de fabricação e prazo de validade ou data de vencimento e número do lote; peso líquido; condições de armazenamento. apresentar validade de 30_x000D_
(trinta) dias a partir da data de entrega</t>
  </si>
  <si>
    <t>SALSICHA HOT DOG Preparada com carnes de primeira qualidade em bom estado, estar isento de substâncias estranhas a sua composição. Embalagem intacta, na embalagem deverá constar data da fabricação data de validade e número do lote do produto. Não deverá apresentar superfície úmida, pegajosa, exsudado líquido, partes flácidas ou consistência anormal. Não será tolerada a presença de manchas esverdeadas, pardacentas ou coloração sem uniformidade. Validade_x000D_
mínima de 3 meses na data da entrega</t>
  </si>
  <si>
    <t>TOUCINHO</t>
  </si>
  <si>
    <t>ABACAXI Tipo perola com 70% de maturação, sem danificações físicas, casca integra. Peso por unidade de_x000D_
aproximadamente 1,3kg.</t>
  </si>
  <si>
    <t>ABÓBORA Tipo cambotiá, sadias, frescas, sem danificações físicas, casca integra._x000D_
Isenta de substâncias terrosas, sujidades, parasitas, larvas, folhas, resíduos de_x000D_
defensivos agrícolas, odor e sabor estranho</t>
  </si>
  <si>
    <t>ABOBRINHA VERDETipo verde “abobrinha”, sadias, frescas, sem danificações físicas, casca integra. Isenta de substâncias terrosas, sujidades, parasitas, larvas,_x000D_
folhas, resíduos de defensivos agrícolas, odor e sabor estranho.</t>
  </si>
  <si>
    <t>UN</t>
  </si>
  <si>
    <t>ALFACE Aparência fresca e sã, colhidas ao atingir o grau de evolução completo e perfeito estado de desenvolvimento. Isento de danos e defeitos de natureza física ou_x000D_
mecânica, terra aderente, sujidades, parasitas e larvas e defensivos agrícolas</t>
  </si>
  <si>
    <t>BANANA PRATA com 70% de maturação, sem danificações físicas, casca integra. Isenta de substâncias terrosas, sujidades, parasitas, larvas, resíduos de defensivos agrícolas, odor e sabor estranho. Peso por_x000D_
unidade de aproximadamente 100g</t>
  </si>
  <si>
    <t>Batata doce caracteristicas gerais: serem suficientemente desenvolvidas, com o_x000D_
tamanho, aroma, sabor e cor próprios da espécie. não estarem danificadas por quaisquer lesões de origem física ou mecânica que afetam a sua aparência. a polpa deverá estar intacta e limpa. estarem livres da maior parte possível de terra aderente à casca e livres de resíduos de fertilizantes, anormalidade, rachaduras ou_x000D_
cortes.</t>
  </si>
  <si>
    <t>BATATA INGLEZA Tipo inglesa “batatinha”, frescas de ótima qualidade, compacta, firme de coloração_x000D_
uniforme, aroma, cor e sabor típico da espécie, em perfeito estado de desenvolvimento. Não serão permitidos danos que lhe alterem a conformação e aparência. Isento de: sujidade, insetos,_x000D_
parasitas, larvas, rachaduras, cortes e perfurações. Peso e tamanho padrão</t>
  </si>
  <si>
    <t>BETERRABA Frescas de ótima qualidade, compacta, firme de coloração uniforme, aroma, cor e sabor típico da espécie, em perfeito estado de desenvolvimento. Não serão permitidos danos que lhe alterem a conformação e_x000D_
aparência. Isento de: sujidade, insetos_x000D_
parasitas, larvas, rachaduras, cortes e perfurações. Peso e tamanho padrão</t>
  </si>
  <si>
    <t>CHEIRO VERDE, aparência fresca e sã, colhidas ao atingir o grau de evolução completo e perfeito estado de desenvolvimento. Isento de danos e defeitos de natureza física ou mecânica, terra aderente, sujidades, parasitas e larvas e_x000D_
defensivos agrícolas.</t>
  </si>
  <si>
    <t>CEBOLA Aparência fresca e sã, colhidas ao atingir o grau de evolução completo e perfeito estado de desenvolvimento. Isento de danos e defeitos de natureza física ou mecânica, terra aderente, sujidades, parasitas e larvas e defensivos agrícolas._x000D_
Peso e tamanho padrão.</t>
  </si>
  <si>
    <t>CENOURA Frescas de ótima qualidade, compacta, firme de coloração uniforme, aroma, cor e sabor típico da espécie, em perfeito estado de desenvolvimento. Não serão permitidos danos que lhe alterem a conformação e aparência. Isento de: sujidade, insetos parasitas, larvas,_x000D_
rachaduras, cortes e perfurações. Peso e tamanho padrão</t>
  </si>
  <si>
    <t>CHUCHU Aparência fresca e sã, ótima qualidade, compacto, firme de coloração uniforme, aroma, cor e sabor típico da espécie, em perfeito estado de desenvolvimento. Não serão permitidos danos que lhe alterem a conformação e_x000D_
aparência. Isento de: sujidade, insetosparasitas, larvas,rachaduras, cortes e perfurações. Peso e tamanho padrão</t>
  </si>
  <si>
    <t>Couve flor, sem falhas, sem folhas, nova, sem manchas pretas, cor verde esbranquiçado. características gerais: serem frescas. apresentarem grau de evolução completo do tamanho, aroma e cor próprias da espécie e variedade. estarem livres de enfermidades e insetos. não estarem danificadas por qualquer lesão de origem física ou mecânica que afeta a sua aparência. estarem livres das folhas externas sujas de terra e da maior parte possível da terra aderente. estarem isentas_x000D_
de umidade externa anormal, odor e sabor estranhos.</t>
  </si>
  <si>
    <t>ACELGA de primeira qualidade, frescas e sãs. No ponto de maturação adequado para o consumo e produzido sem_x000D_
uso de agrotóxicos. Intactos, com todas as partes comestíveis aproveitáveis, cor e sabor característicos. Não_x000D_
deverão estar danificados por lesões que afetem sua aparência e utilização. Isento de pontos amarelados ou_x000D_
apodrecidos, livre de sujidades, parasitas e larvas. Acondicionadas em quantidade conforme solicitação em_x000D_
embalagem de polietileno atóxico.</t>
  </si>
  <si>
    <t>INHAME, características gerais: serem suficientemente desenvolvidas, com o tamanho, aroma, sabor e cor próprios da espécie. Não estarem danificadas por quaisquer lesões de origem física ou mecânica que afetam a sua aparência. A polpa deve estar intacta e limpa. Estarem livres da maior parte possível de terra aparente à casca e livres de resíduos de fertilizantes, anormalidade, rachaduras e_x000D_
cortes.</t>
  </si>
  <si>
    <t>JILO, aparência fresca e sã, ótima qualidade, compacto, firme de coloração uniforme, aroma, cor e sabor típico da espécie, em perfeito estado de desenvolvimento. Não serão permitidos danos que lhe alterem a conformação e aparência. Isento de: sujidade, insetos parasitas, larvas, rachaduras, cortes e_x000D_
perfurações.</t>
  </si>
  <si>
    <t>LARANJA com 70% de maturação. Sem danificações físicas, casca integra. Isenta de substâncias terrosas, sujidades, parasitas, larvas, resíduos de defensivos agrícolas, odor e sabor estranho. Peso por unidade de_x000D_
aproximadamente 180g.</t>
  </si>
  <si>
    <t>LARANJA 25X1 com 70% de maturação. Sem danificações físicas, casca integra. Isenta de substâncias terrosas, sujidades, parasitas, larvas, resíduos de defensivos agrícolas, odor e sabor estranho. Peso por unidade de_x000D_
aproximadamente 180g.</t>
  </si>
  <si>
    <t>Limão, características gerais: fresco, de boa qualidade, apresentando tamanho, cor, aroma e sabor próprios da espécie e variedade. apresentar grau de maturação tal que lhes permita suportar a manipulação, o transporte e a conservação em condições adequadas para o consumo imediato. não conterem substâncias terrosas, sujidades ou corpos estranhos aderentes à superfície da casca. estarem livres de resíduos e_x000D_
fertilizantes.</t>
  </si>
  <si>
    <t>MAÇÃ Tipo comum com 70% de maturação Sem danificações físicas, casca integra._x000D_
Com cor, sabor e aroma característicos da espécie.</t>
  </si>
  <si>
    <t>MAMÃO TIPO FORMOSA com 70% de_x000D_
maturação. Sem danificações físicas, casca integra. Com cor, sabor e aroma característicos da espécie. Isenta de substâncias terrosas, sujidades, parasitas, larvas, resíduos de defensivos agrícolas,_x000D_
odor e sabor estranho. Peso e tamanho padrão</t>
  </si>
  <si>
    <t>MANDIOCA C/ CASCAFrescas de ótima qualidade, compacta, firme de coloração uniforme, aroma, cor e_x000D_
sabor típico da espécie, em perfeito estado de desenvolvimento. Não serão permitidos danos que lhe alterem a conformação e aparência. Isento de: sujidade, insetos, parasitas, larvas, rachaduras, cortes e_x000D_
perfurações. Peso e tamanho padrão.</t>
  </si>
  <si>
    <t>MARACUJÁ, características gerais: fresco, de boa qualidade, apresentando tamanho, cor, aroma e sabor próprio da espécie e variedade. Apresentar grau de maturação tal que lhes permita suportar a manipulação, o transporte e a conservação em condições adequadas para o consumo imediato. Não conterem substância terrosas, sujidades ou corpos estranhos aderentes à superfície da casca. Estarem_x000D_
livres de resíduos e fertilizantes</t>
  </si>
  <si>
    <t>MELANCIA Frescas de ótima qualidade, compacta, firme de coloração uniforme, aroma, cor e sabor típico da espécie, em_x000D_
perfeito estado de desenvolvimento. Com 70% de maturação.</t>
  </si>
  <si>
    <t>Melão, características gerais: fresco de boa qualidade, sem defeitos sérios, apresentando tamanho, aroma, sabor, cor e conformação uniforme, não estarem danificadas por qualquer lesão de origem física ou mecânica que afeta a sua aparência. a polpa deve estar intacta e firme. não conterem substâncias terrosas, sujidades ou corpos estranhos aderentes à_x000D_
superfície da casca. estarem livres de resíduos e fertilizantes.</t>
  </si>
  <si>
    <t>Mexerica, características gerais: lisa, sem falhas e cor e conformação uniforme. serem frescas, apresentando tamanho, aroma, sabor e cor próprias da espécie e variedade. nãoestarem danificadas por qualquer lesão de origem física ou mecânica que afeta a sua aparência. estarem livres de enfermidades e insetos. não conterem substâncias terrosas, sujidades, folhas ou corpos estranhos aderentes à superfície da_x000D_
casca. estarem livres de resíduos e fertilizantes.</t>
  </si>
  <si>
    <t>Pepino, características gerais: serem suficientemente desenvolvidas, com o tamanho, aroma, sabor e cor próprios da espécie. não estarem danificados por quaisquer lesões de origem física ou mecânica que afetam a sua aparência. a polpa deverá estar intacta e limpa. estarem livres da maior parte possível de terra aderente à casca, livres de resíduos, de fertilizantes e de enfermidades. não_x000D_
apresentarem rachaduras ou cortes na casca.</t>
  </si>
  <si>
    <t>pimenta de cheiro</t>
  </si>
  <si>
    <t>PIMENTÃO VERDE, aparência fresca e sã, ótima qualidade, compacto, firme de coloração uniforme, aroma, cor e sabor típico da espécie, em perfeito estado de desenvolvimento. Não serão permitidos danos que lhe alterem a conformação e aparência. Isento de: sujidade, insetos_x000D_
parasitas, larvas, rachaduras, cortes e perfurações.</t>
  </si>
  <si>
    <t>QUIABO- Produto de boa qualidade e sem defeitos grosseiros, verde escuro a médio, de_x000D_
colheita recente, embalado em sacos plásticos limpos e transparentes.</t>
  </si>
  <si>
    <t>REPOLHO BRANCO Aparência frescas e sã, ótima qualidade, compacto, firme de coloração uniforme, aroma, cor e sabor típico da espécie, em perfeito estado de desenvolvimento. Não serão permitidos danos que lhe alterem a_x000D_
conformação e aparência. Isento de:_x000D_
sujidade, insetos parasitas, larvas, rachaduras, cortes e perfurações</t>
  </si>
  <si>
    <t>TOMATE Sem danificações físicas, casca integra. Com cor, sabor e aroma_x000D_
característicos da espécie.</t>
  </si>
  <si>
    <t>UVA</t>
  </si>
  <si>
    <t>GENGIBRE</t>
  </si>
  <si>
    <t>VAGEM Sem danificações físicas, casca integra. Com cor, sabor e aroma_x000D_
característicos da espécie.</t>
  </si>
  <si>
    <t>BOLO SABORES DIVERSOS</t>
  </si>
  <si>
    <t>PAO BISNAGA, TIPO CACHORRO QUENTE, 50G, ACONDICIONADO EMBALAGEM_x000D_
PROPRIA</t>
  </si>
  <si>
    <t>PAO CARECA</t>
  </si>
  <si>
    <t>PAO FRANCES</t>
  </si>
  <si>
    <t>ROSCA</t>
  </si>
  <si>
    <t>SALGADOS DIVERSOS</t>
  </si>
  <si>
    <t>Leite em po integral 400 gramas, caracteristicas técnicas: deve desmanchar facilmente na_x000D_
água, estar solto e seco, não apresentar cor alaranjada ou amarelo forte, cheiro azedo ourançoso, manchas escuras ou esverdeadas. embalagem: leite em pó integral instantâneo_x000D_
fortificado, embalado em pacotes aluminizados com estrutura em poliéster e polietileno, assépticos, não violáveis, resistentes, que garantam proteção contra_x000D_
luz, ar, umidade e a integridade do produto.</t>
  </si>
  <si>
    <t>LEITE LIQUIDO EM CAIXA</t>
  </si>
  <si>
    <t>LEITE LIQUIDO PASTEURIZADO Tipo C,_x000D_
pasteurizado, na embalagem deverá constar data da fabricação data de validade e número do lote do produto. Validade_x000D_
mínima de 3 dias na data da entrega</t>
  </si>
  <si>
    <t>AÇAFRÃO 90 GR</t>
  </si>
  <si>
    <t>ALHO Aparência fresca e sã, colhidos ao atingir o grau de evolução completo e perfeito estado de desenvolvimento. Isento de danos e defeitos de natureza física ou_x000D_
mecânica, terra aderente, sujidades, parasitas e larvas e defensivos agrícolas.</t>
  </si>
  <si>
    <t>AZEITE DE OLIVA 500 MLAzeite de oliva extra virgem com acidez máxima de 0,8% (em ácido oleíco) - para temperar alimentos;_x000D_
embalagem com 500 ml.Prazo de validade mínimo de 6 meses a partir data de entrega</t>
  </si>
  <si>
    <t>CALDO DE CARNE 19 GR</t>
  </si>
  <si>
    <t>CALDO DE GALINHA 19 GR, Produto em_x000D_
pó, composto de sal, amido, glutamato monossódico, açúcar, alho e cebola desidratados, gordura vegetal, extrato de carne de galinha; acondicionado em saco plástico, atóxico, não violado, contendo informação nutricional; com validade mínima de 10 meses a contar da data de entrega; suas condições deverão estar de acordo com a NTA- 70 (DECRETO 12.486 de_x000D_
20/10/78.</t>
  </si>
  <si>
    <t>CANELA EM CASCA 100 GR Produto de_x000D_
primeira qualidade.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(seis) meses a partir da data de entrega.._x000D_
Unidade de fornecimento: pacote de 100g</t>
  </si>
  <si>
    <t>CANELA EM PO 90 GRO colorífico deve ser constituído de matéria prima de boa qualidade e apresentar aspecto, cor, cheiro e sabor característico do produto; contendo no Maximo 10% de sal, de acordo com as normas vigentes. Acondicionado em saco de polietileno, íntegro, atóxico, resistente, vedado hermeticamente e limpo. Deverá conter a validade mínima de 06 meses, com dizeres de rotulagem, data de fabricação._x000D_
Registro no MS. De acordo com a rdc_x000D_
n°276/2005. Unidade de fornecimento: embalagem 10</t>
  </si>
  <si>
    <t>CATCHUP 400GRCatchup - composto a base de polpa e suco de tomate, sal, açúcar e outras substâncias_x000D_
permitidas, admitindo no minimo 35% de resíduos secos, de consistência cremosa, cor, cheiro e sabor_x000D_
próprios, isento de sujidades e seus ingredientes de preparoem perfeito estado de conservação, acondicionado_x000D_
em embalagem tetrapak com 200g. A embalagem deverá conter externamente os dados de identificação, procedência,informações nutricionais,número do lote, data de validade, quantidade de produto e atender as_x000D_
especificações técnicas da ANVISA eINMETRO. Caixa com 12 embalagens de 200g.Prazo de validade_x000D_
mínimo de 6 meses a partir data de entrega</t>
  </si>
  <si>
    <t>COENTRO EM PÓ 100 GR. Contendo data de fabricação (entrega não superior a 30_x000D_
dias da data de fabricação) e data de validade.</t>
  </si>
  <si>
    <t>COLORÍFICO 100 GR – (colorau) – Em pó fino, homogêneo, de coloração vermelha intenso, com aspecto, cor, cheiros e sabor próprios. Isento de matérias estranho a sua espécie, acondicionado em saco plástico transparente, atóxico, resistente e hermeticamente fechado, contendo_x000D_
procedência e validade, pct de 100g</t>
  </si>
  <si>
    <t>COMINHO MOIDO 100 GR. Contendo data de fabricação (entrega não superior a 30_x000D_
dias da data de fabricação) e data de validade.</t>
  </si>
  <si>
    <t>CRAVO EM GRAOS 100 GRCravo da índia - 40gr - embalagem de polietileno transparente; deve constar data de fabricação e validade; não deverá conter umidade, odor desagradável, bolor e sujidades; validade mínima de 06(seis)_x000D_
meses a partir da data de entrega do produto.</t>
  </si>
  <si>
    <t>FOLHA DE LOURO 5 GR, contendo dados de identificação do produto, marca do fabricante, prazo de validade de_x000D_
acordo com as normas e/ou resoluções da CNNPA.</t>
  </si>
  <si>
    <t>OREGANO 100 GR de 1ª qualidade, embalagem resistente com 200g. Validade mínima de 120 dias da data de entrega do_x000D_
produto.</t>
  </si>
  <si>
    <t>PIMENTA DE CHEIRO EM BANDEJA DE ISOPOR RECOBERTA C/ FILME DE PVC_x000D_
com 50g</t>
  </si>
  <si>
    <t>SAL REFINADO Pacotes de 1kg, iodado, na embalagem deverá constar data da fabricação data de validade e número do lote do produto. Validade mínima de 3_x000D_
meses na data da entrega.</t>
  </si>
  <si>
    <t>TEMPERO ALHO E SAL- COM NO MÁXIMO_x000D_
62% DE SÓDIO, SEM PIMENTA OU CONDIMENTOS, POTE COM 01 KG.</t>
  </si>
  <si>
    <t>TEMPERO COMPLETO SEM PIMENTA_x000D_
500GR em pote plástico ou saco de_x000D_
polietileno.</t>
  </si>
  <si>
    <t>TEMPERO PO 60GR,EM SACHÊ SIMILAR, IGUAL, OU SUPERIOR A SAZON (SABORES_x000D_
VARIADOS)</t>
  </si>
  <si>
    <t>Vinagre - Branco, isento de corantes artificiais, ácidos orgânicos e minerais estranhos, livre de sujidades,material terroso, e detritos de animais e_x000D_
vegetais,acondicionado em frasco plásticocom tampa inviolável, hermeticamente fechado de 750ML.</t>
  </si>
  <si>
    <t>ALGODÃO hidrófilo, rolo, 250 g. branca.</t>
  </si>
  <si>
    <t>SAQUINHOS PARA CACHORRO QUENTE_x000D_
.Embalagem com 500 unidades. Matéria- prima atóxica e virgem (não reciclada)._x000D_
Dimensões aproximadas 12 cm x 20 cm.</t>
  </si>
  <si>
    <t>EMBALAGEM PARA DIMDIM TRANSPARENTE, TAMANHO_x000D_
26cmX4,52cm, pacote com 1000 unidades</t>
  </si>
  <si>
    <t>EMBALAGEM PARA HAMBURGUER DE_x000D_
PLÁTICO, COR BRANCA, pacotes com 1000_x000D_
unidades.</t>
  </si>
  <si>
    <t>EMBALAGEM PLÁSTICA (SACO):_x000D_
TAMANHO:30cmX40cm. Rolo com 820und.</t>
  </si>
  <si>
    <t>EMBALAGEM PLÁSTICA (SACO):_x000D_
TAMANHO: 25cmX35cm. Rolo com 750und.</t>
  </si>
  <si>
    <t>EMBALAGEM PLÁSTICA (SACO):_x000D_
TAMANHO: 15cmX30cm. Embalagem para 500g. Produto de 1kg com 450und</t>
  </si>
  <si>
    <t>EMBALAGEM PLÁSTICA (SACO):_x000D_
TAMANHO: 20cmX30cm. Embalagem para 1kg. Produto de 1kg com 330und</t>
  </si>
  <si>
    <t>EMBALAGEM PLÁSTICA (SACO):_x000D_
TAMANHO: 25cmX35cm. Embalagem para 2kg. Produto de 1kg com 200und.</t>
  </si>
  <si>
    <t>EMBALAGEM PLÁSTICA (SACO):_x000D_
TAMANHO: 35cmX45cm. Embalagem para 5kg. Produto de 1kg com 100und.</t>
  </si>
  <si>
    <t>Fósforo pacote único caixa em madeira com lixa tradicional, palitos longo, contendo_x000D_
240unidades.</t>
  </si>
  <si>
    <t>PALITO ROLIÇO DEMADEIRA, PALITO DE_x000D_
DENTE. CONTEÉM 100PALITOS</t>
  </si>
  <si>
    <t>Guardanapo - confeccionado em papel absorvente; em folha simples, 100% de fibras celulósicas,_x000D_
medindo 32 cm x 33 cm, na cor branca. Na embalagem deverá constar data de fabricação e_x000D_
número de lote.</t>
  </si>
  <si>
    <t>ISQUEIRO CORPO REVESTIDO EM PLASTICO, DIMENSÃO APROXIMADA EM_x000D_
7,5 CM, Selo holográfico do INMETRO que garante originalidade, qualidade e segurança. Colorido.</t>
  </si>
  <si>
    <t>PA</t>
  </si>
  <si>
    <t>Luva Multiuso, TAMANHO: Pequeno, MATERIAL: Látex de borracha natural com revestimento interno em flocos de algodão, COR: Amarela, verde e/ou laranja, CARACTERÍSTICAS ADICIONAIS: Com_x000D_
acabamento antiderrapante, EMBALAGEM:_x000D_
Pacote plástico contendo um par, UNID. DE MEDIDA: Unitário</t>
  </si>
  <si>
    <t>Luva Multiuso, TAMANHO: Grande, MATERIAL: Látex de borracha natural com revestimento interno em flocos de algodão, COR: Amarela, verde e/ou laranja, CARACTERÍSTICAS ADICIONAIS: Com_x000D_
acabamento antiderrapante, EMBALAGEM: Pacote plástico contendo um par,_x000D_
UNID. DE MEDIDA: Unitário</t>
  </si>
  <si>
    <t>Luva Multiuso, TAMANHO: Média, MATERIAL: Látex de borracha natural com revestimento interno em flocos de algodão, COR: Amarela, verde e/ou laranja, CARACTERÍSTICAS AICIONAIS: Com_x000D_
acabamento antiderrapante, EMBALAGEM: Pacote plástico contendo um par,_x000D_
UNID. DE MEDIDA: Unitário</t>
  </si>
  <si>
    <t>cx</t>
  </si>
  <si>
    <t>MARMITEX DE ALUMINIO REDONDA Nº 8 EMBALAGEM 100X1</t>
  </si>
  <si>
    <t>mascara descartavel 50x1</t>
  </si>
  <si>
    <t>Papel alumínio, 45 cm de largura, rolo com_x000D_
7,5m.</t>
  </si>
  <si>
    <t>Papel filme- filme PVC pára envolver, proteger e conservar alimentos. Rolo com_x000D_
30mx28cm. *AMOSTRA: 1 unidade.</t>
  </si>
  <si>
    <t>PAPEL FILME, filme PVC para envolver, proteger e conservar_x000D_
alimentos, que atenda todos os requisitos da resolução 105 e da RDC 17 da ANVISA. Rolo grande de 380mm, 3,530kg.</t>
  </si>
  <si>
    <t>PILHA TIPO AA 2X1, validade mínima de 24 meses, acondicionadas em cartelas de 2 unidades. Cotar embalagem com 2.</t>
  </si>
  <si>
    <t>PILHA ALCALINA MÉDIA C 2X1, validade mínima de 24 meses, acondicionadas em cartelas de 2 unidades. Cotar embalagem com 2.</t>
  </si>
  <si>
    <t>BATERIA NÃO RECARREGÁVEL, TIPO_x000D_
ALCALINA, VOLTAGEM 9V</t>
  </si>
  <si>
    <t>BOBINA PARA CALCULADORA OFF-SET -_x000D_
1,57MMX30M</t>
  </si>
  <si>
    <t>PILHA PALITO TIPO AAA 2X1 , validade_x000D_
mínima de 24 meses, acondicionadas em cartelas de 2 unidades. Cotar embalagem_x000D_
com 2.</t>
  </si>
  <si>
    <t>pc</t>
  </si>
  <si>
    <t>Prato descartavel fundo (cumbuca) 18cm de_x000D_
diametro a embalagem deve conter 10 unidades em cada pacote</t>
  </si>
  <si>
    <t>PRATO DE LOUÇA COM 35CM DE DIÂMETRO</t>
  </si>
  <si>
    <t>Prendedor de roupa de plástico, pacote com_x000D_
12 unidades.</t>
  </si>
  <si>
    <t>Saquinho de papel, cor branca, 08 cm_x000D_
largura x 14cm comprimento, pacotes com 1000 unidades (saquinho p/pipoca).</t>
  </si>
  <si>
    <t>Suporte plástico para galão de 20 litros de_x000D_
água mineral. Com perfurador de galão interno com barro e torneira. Confeccionadoem plástico resistente.</t>
  </si>
  <si>
    <t>TORNEIRA PARA FILTRO PLASTICA</t>
  </si>
  <si>
    <t>Touca descartável, com elástico,_x000D_
hipoalergência, pacote com 100 unidades</t>
  </si>
  <si>
    <t>Vela Branca Nº5 Composta de Parafina e Fio de Algodão, de Aproximadamente 21_x000D_
Gramas Cada Vela, Maço Com 8 Velas</t>
  </si>
  <si>
    <t>Ácido muriático - limpador base ácida; composição básica: ácido sulfônico, fluorídrico e muriático; aspecto físico: límpido; cor: incolor; aplicação: limpeza de pisos; característica adicional:_x000D_
biodegradável. frasco de 1 litro.</t>
  </si>
  <si>
    <t>Água sanitária, ASPECTO: Líquido, COMPOSIÇÃO : A base de hipoclorito de sódio ou cálcio, TEOR CLORO ATIVO: Entre 2,0 a 2,5% p/p, COR: Amarela esverdeada bastante fraca, isenta de corantes, detergentes e aromatizantes , EMBALAGEM: Frasco plástico com tampa e lacre de_x000D_
segurança, PESO LÍQUIDO: 1 litro, UNID. DE MEDIDA: Unitário</t>
  </si>
  <si>
    <t>Água sanitária, ASPECTO: Líquido, COMPOSIÇÃO : A base de hipoclorito de sódio ou cálcio, TEOR CLORO ATIVO: Entre 2,0 a 2,5% p/p, COR: Amarela esverdeada bastante fraca, isenta de corantes, detergentes e aromatizantes , EMBALAGEM: Frasco plástico com tampa e lacre de segurança, PESO LÍQUIDO: 5 litros, UNID._x000D_
DE MEDIDA: Unitário</t>
  </si>
  <si>
    <t>ÁLCOOL GEL, Material: álcool etílico hidratado, Tipo: gel sanitizante._x000D_
Características Adicionais: neutralizante, espessante e grau cosmético, Normas técnicas: registro no ministério da saúde,Unidade de Fornecimento: frasco de_x000D_
500 ml</t>
  </si>
  <si>
    <t>Álcool, Líquido, TIPO: Etílico, 92,8º INPM, COMPOSIÇÃO : Álcool etílico, benzoato de denatônio e água, SOLUBILIDADE: Em água, COR: Incolor, AROMA: Característico,_x000D_
PESO LÍQUIDO: 1LT</t>
  </si>
  <si>
    <t>AMACIANTE para roupas com aroma suave._x000D_
– Embalagem: Frasco com 2 litros.</t>
  </si>
  <si>
    <t>Cera Liquida Incolor 750ML- de consistência líquida com auto-brilho, incolor - para piso em paviflex. Na embalagem deverá constar a data de fabricação, de validade do produto e número do lote, bem como informações_x000D_
sobre uso e advertências.</t>
  </si>
  <si>
    <t>Cesto plastico com tampa e pedal para lixo_x000D_
capacidade 15 litros</t>
  </si>
  <si>
    <t>Cesto plastico com tampa para lixo_x000D_
capacidade 150 litros</t>
  </si>
  <si>
    <t>Cesto plastico telado para lixo capacidade 8_x000D_
litros</t>
  </si>
  <si>
    <t>Desinfetante líquido 2 Lts, transparente tipo de uso geral,ação germicida bactericida qualidade biodegradável principio ativo; cloreto de alquil-dimetil benzil amonio 50% composição cloreto de belzaconio, tensoativos não ionicos corante, essencia e veiculo ph 8,5-9,5 solubilidade em_x000D_
água,aroma floral, pinho,eucalipto, frasco com 02 litros</t>
  </si>
  <si>
    <t>Desodorizador, Ambiente, Aerosol, Líquido, COMPOSIÇÃO : Álcool etílico 39,2%, perfume, água, nitrato de sódio, propelente (propano/butano), SEM CFC, AROMA: Lavanda, APLICAÇÃO: Eliminação de_x000D_
odores, Frasco de alumínio, 400ml, UNID. DE MEDIDA: Unitário</t>
  </si>
  <si>
    <t>Detergente liquido 500ml, tipo lava louças,qualidade: biodegradável, principio ativo: linear quibenzeno sulfonato de sódio, composição: glicerina,coadjuvante,conservante,sequestra nte,espessante,corante_x000D_
fragância, medida: de ph, ph 7,0-8,0 aplicação remoção de gordura de louças,talheres,panelas e outros utensílios domésticos frasco com 500ml</t>
  </si>
  <si>
    <t>ESCOVA SANITARIA COM SUPORTE como_x000D_
base de sustentação. Plástico resistente.</t>
  </si>
  <si>
    <t>Escova para Roupa - confeccionada em madeira,_x000D_
com cerdas de nylon, medindo aproximadamente 13CMX6CMX1,5CM.</t>
  </si>
  <si>
    <t>Esponja , TIPO: Dupla face, Multiuso, COMPOSIÇÃO : Espuma poliuretano e fibra sintética abrasiva, FORMATO: Retangular, DIMENSÃO: 100x70x20mm (variação de até 10%), APLICAÇÃO: Lavagem de louças e_x000D_
limpeza em geral, Pacote plástico , 01 unidade, UNID. DE MEDIDA: Unitário</t>
  </si>
  <si>
    <t>ESSENCIA AROMATIZANTE 140ML (FORMA LIQUIDA) EMBALAGEM ORIGINAL DO FABRICANTE_x000D_
CONTENDO EXTERNAMENTE OS DADOS DE IDENTIFICAÇÃO ,MARCA E_x000D_
PROCEDENCIA.</t>
  </si>
  <si>
    <t>Flanela Limpeza geral, COMPOSIÇÃO : 100% algodão, BORDA: com bainha (costura reforçada), MEDIDA: 28x48cm, COR: Laranja, CARACTERÍSTICAS_x000D_
ADICIONAIS: Com etiqueta de identificação_x000D_
, UNID. DE MEDIDA: Unitário</t>
  </si>
  <si>
    <t>FC</t>
  </si>
  <si>
    <t>INSETICIDA AEROSOL 300ML, inodoro, a_x000D_
base de água, para moscas, mosquitos ebaratas.</t>
  </si>
  <si>
    <t>LIMPA CERAMICA E AZULEJOS PRODUTO DE QUALIDADE IGUAL, SIMILAR OU_x000D_
SUPERIOR AO AZULIM</t>
  </si>
  <si>
    <t>Limpa vidros Líquido 500 ml, COMPOSIÇÃO_x000D_
: Lauril éter sulfato de sódio, coadjuvantes, corante e água, Biodegradável, APLICAÇÃO: Limpeza de vidros em geral, TAMPA: Pulverizador, Frasco, 500ml, UNID. DE_x000D_
MEDIDA: Unitário</t>
  </si>
  <si>
    <t>Limpador Instantâneo Multiuso 500ml, USO: Geral, ASPECTO: Líquido incolor, COMPOSIÇÃO :_x000D_
Alquil Benzeno Sulfonato de Sódio, álcool etoxilado, coadjuvantes, sequestrante, perfume e água, AROMA: Tradicional, Frasco plástico com tampa dosadora tipo flip top , 500ml, UNID. DE MEDIDA:_x000D_
Unitário</t>
  </si>
  <si>
    <t>Lustra móveis COMPOSIÇÃO : A base de óleos minerais e vegetais, Frasco plástico com tampa abre e fecha, 200ml, UNID. DE_x000D_
MEDIDA: Unitário</t>
  </si>
  <si>
    <t>Pá P/ Lixo de Plástico, MATERIAL: Polipropileno, CABO: Curto, COR: Escura, MEDIDA:_x000D_
275x223x70mm, VARIAÇÃO: +/-10% da_x000D_
medida, UNID. DE MEDIDA: Unitário</t>
  </si>
  <si>
    <t>Esponja de Aço 8x1 , TIPO: Lã de aço, COMPOSIÇÃO : Aço carbono, FORMATO: Retangular, PESO: 60g, APLICAÇÃO: Utensílios e limpeza em geral, CARACTERÍSTICAS ADICIONAIS: Textura_x000D_
macia e isenta de sinais de oxidação, Pacote plástico, 8 unidades, UNID. DE MEDIDA:_x000D_
Unitário</t>
  </si>
  <si>
    <t>PALHA DE AÇO, média, de uso doméstico e profissional, para limpeza pesada. Contendo na embalagem 01 unidade de 22g.</t>
  </si>
  <si>
    <t>Pano de Saco, Limpeza, COR: Branco, COMPOSIÇÃO : 100% algodão alvejado, DIMENSÃO: 44x65cm, VARIAÇÃO: +/-10%_x000D_
de oscilação nas medidas. UNID. DE MEDIDA: Unitário</t>
  </si>
  <si>
    <t>PAPEL TOALHA EM ROLO, BRANCO, 100% FIBRAS CELULÓSICAS, GOFRADO, PICOTADO,_x000D_
EMBALAGEM CONTENDO 2 ROLOS, MEDINDO 21,5 X 20,0CM, COM 60 FOLHAS CADA ROLO,_x000D_
IDENTIFICAÇÃO DO PRODUTO – PACOTE</t>
  </si>
  <si>
    <t>TOALHA DE PAPEL, tipo interforlhado 03 dobras padrão luxo não recicladas dimensão 23x27cm gramatura 27a29g, de primeira qualidade, alta absorção, sem odor_x000D_
fardo com 1250 folhas embaladas em 5 maços de 250 folha cada.</t>
  </si>
  <si>
    <t>Pedra sanitária C/ Haste, TIPO: Arredondada com suporte, AROMA: Floral, CONSISTÊNCIA: Sólida, COMPOSIÇÃO :_x000D_
Paradiclorobenzeno, essência e corante, PESO: 35g, VARIAÇÃO: +/-10% do peso,_x000D_
USO: Vaso sanitário, UNID. DE MEDIDA: Unitário</t>
  </si>
  <si>
    <t>PASTA BRILHO LIMPA ALUMINIO 500G</t>
  </si>
  <si>
    <t>LIMPA ALUMINIO 500ML Produto líquido para limpeza de alumínio, embalagem plástico de 500 ml, com tampa dosadora. Composição: tensoativa não tóxico,_x000D_
biodegradável, sabão coadjuvante, corante, água, glicerina e ácido sulfônico</t>
  </si>
  <si>
    <t>Rodo C/ Cabo - base de Aluminio, com duas borrachas, com a base medindo 50cm, com cabo de madeira ou aluminio de_x000D_
135cm.</t>
  </si>
  <si>
    <t>Rodo C/ Cabo - base de Aluminio, com duas borrachas, com a base medindo 60cm, com cabo de madeira ou aluminio de_x000D_
135cm.</t>
  </si>
  <si>
    <t>Rodo C/ Cabo - base de plástico, com duas borrachas com a base medindo 60cm com cabo de madeira, revestido em plástico de_x000D_
160cm.</t>
  </si>
  <si>
    <t>Sabão, Barra, TIPO: Glicerinado, COMPOSIÇÃO : A base de ácidos graxos de coco/babaçu, ácidos graxos de sebo, ácidos graxos de soja, coadjuvante, glicerina e demais substâncias permitidas , QUALIDADE: Biodegradável, AROMA: Neutro, PESO LÍQUIDO: 200g, UNID. DE_x000D_
MEDIDA: Unitário pacote com 5 unidades</t>
  </si>
  <si>
    <t>Sabão em Pó 1KG, COMPOSIÇÃO : A base de Alquil benzeno sulfonato de sódio, tensoativo aniônico, coadjuvantes, tamponantes, corante, sinergista, branqueador óptico, fragrância, carga e água, QUALIDADE: Biodegradável, Caixa de papelão ou pacote plástico original do fabricante, PESO LÍQUIDO: 1kg, UNID. DE_x000D_
MEDIDA: Unitário</t>
  </si>
  <si>
    <t>Saco plástico para lixo, capacidade 15L,_x000D_
apresentação peça única, largura 59 cm, altura 62 cm.</t>
  </si>
  <si>
    <t>Saco plástico para lixo, capacidade 30 L, apresentação peça única, largura 63 cm,_x000D_
altura 80 cm.</t>
  </si>
  <si>
    <t>Saco plástico para lixo, capacidade 50 L, apresentação peça única, largura 63 cm,_x000D_
altura 80 cm.</t>
  </si>
  <si>
    <t>SACO P/ LIXO REFORÇADO 100 LITROS_x000D_
25X1X10 unidades, de saco de plástico preto, reforçado, para o acondicionamento_x000D_
de lixo.</t>
  </si>
  <si>
    <t>SODA CAUSTICA em escamas, 99%, pacote_x000D_
1kg.</t>
  </si>
  <si>
    <t>VASSOURA DE NYLON 30 CM C/ CABO_x000D_
com cerdas macias, cepo plástico de 22 cm, cerdas de 11,5 cm com plumagem_x000D_
nas pontas, com cabo rosqueado de madeira plastificada, para limpeza em geral,_x000D_
tipo doméstica.</t>
  </si>
  <si>
    <t>VASSOURA DE PALHA C/ CABO material das cerdas palha, material do cabo madeira, comprimento das cerdas 60_x000D_
cm, com cabo comprido para limpeza em geral.</t>
  </si>
  <si>
    <t>Vassoura de pelo - vassoura, material cerdas crina, material cabo madeira, material cepa madeira, comprimento cepa_x000D_
40 cm, comprimento cerdas mínimo 05 cm.</t>
  </si>
  <si>
    <t>Vassoura de pelo - vassoura, material cerdas crina, material cabo madeira, material cepa madeira, comprimento cepa_x000D_
60 cm, comprimento cerdas mínimo 05 cm.</t>
  </si>
  <si>
    <t>Vassoura, material cerdas PIAÇAVA, material cabo madeira, cepa madeira, comprimento cepa 40 cm, tipo cabo comprido, largura cepa 7,5 cm, altura cepa 05 cm, aplicação limpeza em geral.</t>
  </si>
  <si>
    <t>ABRIDOR DE LATA EM METAL, SIMPLES.</t>
  </si>
  <si>
    <t>ASSADEIRA EM ALUMINIO RETANGULAR_x000D_
ALTA Nº 08</t>
  </si>
  <si>
    <t>Avental branco, tipo PVC, com forro,_x000D_
Medindo 120X70cm. Com amarras na cintura e no pescoço.</t>
  </si>
  <si>
    <t>BACIA DE PLÁSTICO GRANDE CAPACIDADE 13,5LTS</t>
  </si>
  <si>
    <t>BACIA DE PLÁSTICO GRANDE_x000D_
CAPACIDADE 7 LTS</t>
  </si>
  <si>
    <t>Balde plástico reforçado, com alça de arame_x000D_
galvanizado, capacidade 10 litros.</t>
  </si>
  <si>
    <t>Balde plástico reforçado,com alça de arame_x000D_
galvanizado, capacidade 15 litros.</t>
  </si>
  <si>
    <t>Balde plástico reforçado, com alça de arame_x000D_
galvanizado, capacidade 25 litros.</t>
  </si>
  <si>
    <t>BORRACHA P/ PANELA DE PRESSAO INDUSTRIAL 20 LTS</t>
  </si>
  <si>
    <t>BORRACHA P/ PANELA DE PRESSAO 4,5 LTS</t>
  </si>
  <si>
    <t>BORRACHA P/ PANELA DE PRESSAO 7,0 LTS</t>
  </si>
  <si>
    <t>CAIXA ORGANIZADORA DE PLÁSTICO COM TAMPA 28 LTS</t>
  </si>
  <si>
    <t>CAIXA ORGANIZADORA DE PLÁSTICO COM TAMPA 9 LTS</t>
  </si>
  <si>
    <t>CAIXA ORGANIZADORA DE PLÁSTICO COM TAMPA 60 LTS</t>
  </si>
  <si>
    <t>CANECA DE ALUMINIO COM CABO DE MADEIRA C/ CAPACIDADE P/2 LTS</t>
  </si>
  <si>
    <t>CANECA DE ALUMINIO COM CABO DE_x000D_
MADEIRA C/ CAPACIADE P/ 3 LTS</t>
  </si>
  <si>
    <t>Coador - confeccionado em flanela de algodão, número/tamanho grande 24cm, comportando aprox._x000D_
1,8 litros, com tamanho aproximadamente de 16 cm diâmetro, com aro de metal e cabo_x000D_
de madeira, com acabamento nas Costuras.</t>
  </si>
  <si>
    <t>COLHER EM PLÁSTICO DESCARTAVEL,_x000D_
EMBALAGEM COM 50 UNIDADES</t>
  </si>
  <si>
    <t>COLHER P/ SERVIR 25 CM AÇO INOX</t>
  </si>
  <si>
    <t>CONCHA ESPUMADEIRA ALUMINIO/INOX_x000D_
APROXIMADAMENTE 27 CM</t>
  </si>
  <si>
    <t>CONCHA FUNDA ALUMINIO/INOX APROXIMADAMENTE 27 CM</t>
  </si>
  <si>
    <t>COPO DE VIDRO TIPO AMERICANO 200ML_x000D_
- DE BOA QUALIDADE</t>
  </si>
  <si>
    <t>CANECA DE PLÁSTICO, para merenda escolar, em polipropileno grosso de alta durabilidade, atóxico, lisa nas partes_x000D_
internas e externas, resistente a temperatura de 100ºc. Capacidade 400ml</t>
  </si>
  <si>
    <t>COLHER DE PLÁSTICO, em polipropileno grosso de alta durabilidade, atóxico, lisa nas partes internas e externas, resistente a_x000D_
temperatura de 100ºc. Capacidade 10 ml.</t>
  </si>
  <si>
    <t>COPO DE PLÁSTICO, em polipropileno grosso de alta durabilidade, atóxico, lisa nas_x000D_
partes internas e externas, resistente a temperatura de 100ºc. Capacidade 600ml.</t>
  </si>
  <si>
    <t>JG</t>
  </si>
  <si>
    <t>Copo Grande - confeccionado em vidro_x000D_
cristal liso, 6X1.</t>
  </si>
  <si>
    <t>Copo descartável 100x1- em poliestireno atóxico; com capacidade de 200ml; massa mínima de 2,20_x000D_
gramas; resistência mínima de 0,85n; sem tampa. Os copos devem estar embalados em mangas_x000D_
invioláveis. Na embalagem devem estar identificados a capacidade total, a quantidade e o_x000D_
peso mínimo de cada copo. Quanto ao aspecto visual e de segurança, devem ser observadas as_x000D_
determinações da NBR 14865/2002.</t>
  </si>
  <si>
    <t>Copo descartável 100x1 - em poliestireno atóxico; com capacidade de 300ml; sem tampa._x000D_
Os copos devem estar embalados em mangas invioláveis. Na embalagem devem estar_x000D_
identificados a capacidade total, a quantidade e o peso mínimo de cada copo. Quanto ao aspecto visual e de segurança, devem ser observadas as determinações da_x000D_
NBR 14865/2002.</t>
  </si>
  <si>
    <t>Copo descartável 100x1 - em plástico com capacidade de 80 ml, massa mínima de 0,75 gramas, resistência mínima de 1,63n, sem tampa. Os copos devem estar embalados em mangas invioláveis. Na embalagem devem estar identificados a capacidade total, a quantidade e o peso mínimo de cada copo. Quanto ao aspecto visual e de segurança, devem ser_x000D_
observadas as determinações da NBR14865/2002.</t>
  </si>
  <si>
    <t>CUSCUZEIRA GRANDE, em alumínio polido, tipo hotel; Inteiriço; Acabamento antiaderente; Com tampa; Com alças laterais; Capacidade para 5 litros; Altura:_x000D_
25cm; Largura: 19cm; Espessura: 2mm (tolerância entre 5 e 10%.)</t>
  </si>
  <si>
    <t>FACA DE MESA LAMINA E CABO EM ACO INOX 4" - COM FIO SERRILHADO, DIMENSÕES: 205 X 19X X 2MM,_x000D_
APROXIMADAMENTE. SEM SOLDAS. BOA QUALIDADE.</t>
  </si>
  <si>
    <t>FACA INOX DE CORTE 6" - LÂMINA EM AÇO INOX SUBMETIDA AO EFICIENTE PROCESSO DE TRATAMENTO TÉRMICO SUBZERO; CABO EM POLIPROPILENO INJETADO NA LÂMINA COM PROTEÇÃO_x000D_
ANTIBACTERIANA.</t>
  </si>
  <si>
    <t>FACA INOX DE CORTE 8" - LÂMINA EM AÇO INOX SUBMETIDA AO EFICIENTE PROCESSO DE TRATAMENTO TÉRMICO SUBZERO; CABO EM POLIPROPILENO INJETADO NA LÂMINA COM PROTEÇÃO_x000D_
ANTIBACTERIAN</t>
  </si>
  <si>
    <t>GARFO INOX - DIMENSÕES: 205 X 19X X 2MM, APROXIMADAMENTE. SEM SOLDAS. BOA QUALIDADE.</t>
  </si>
  <si>
    <t>GARFO PLÁSTICO DESCARTAVEL PARA_x000D_
REFEIÇÃO (GRANDE) PCT COM 50 UNID.</t>
  </si>
  <si>
    <t>Garrafa térmica - com corpo externo em polipropileno; ampola com capacidade para_x000D_
1000ml, com fechamento em rosca, com alça fixa em polipropileno.</t>
  </si>
  <si>
    <t>Garrafa térmica - com corpo externo em polipropileno; ampola com capacidade para_x000D_
2000ml, com fechamento em rosca, com alça fixa em polipropileno.</t>
  </si>
  <si>
    <t>Garrafa térmica - com corpo externo em polipropileno; ampola com capacidade para 5000ml, com fechamento em rosca, com_x000D_
alça fixa em polipropileno</t>
  </si>
  <si>
    <t>JARRA DE PLÁSTICO, com tampa com cabo_x000D_
e com capacidade para 1000 ml.</t>
  </si>
  <si>
    <t>JARRA DE PLÁSTICO, com tampa com cabo e com capacidade para 3000 ml.</t>
  </si>
  <si>
    <t>MAMADEIRA EM PLÁSTICO RESISTENTE ATOXICO; RESISTENCIA A TEMPERATURA; COM BICO EM SILICONE; COM_x000D_
CAPACIDADE PARA 240ML; COMGRADUACAO; INDICADA NO ROTULO,COM CERTIFICACAO COMPULSORIA INMETRO</t>
  </si>
  <si>
    <t>PANELA DE ALUMINIO BATIDO COM_x000D_
TAMPA E CAPACIDADE PARA 15 LTS</t>
  </si>
  <si>
    <t>PANELA DE ALUMINIO BATIDO COM TAMPA E CAPACIDADE PARA 20 LTS</t>
  </si>
  <si>
    <t>PANELA DE ALUMINIO BATIDO COM_x000D_
TAMPA E CAPACIDADE PARA 6,5 LTS.</t>
  </si>
  <si>
    <t>PANELA DE PRESSAO 4,5 LTS, em_x000D_
alumínio polido, fechamento externo, com dispositivo de_x000D_
segurança, válvula de silicone, com_x000D_
capacidade para 4,5 litros.</t>
  </si>
  <si>
    <t>PANELA DE PRESSAO 7 LTS, em alumínio polido, fechamento externo, com dispositivo de_x000D_
segurança, válvula de silicone, com capacidade para 07 litros</t>
  </si>
  <si>
    <t>PANELA DE PRESSAO INDUSTRIAL 20 LTS,_x000D_
em alumínio polido, fechamento externo, com dispositivo de segurança, válvula de silicone, com capacidade para 20 litros</t>
  </si>
  <si>
    <t>PANO, para enxugar pratos, - confeccionado_x000D_
em 100% algodão, liso, com bainha, medindo 40 cm x 63cm.</t>
  </si>
  <si>
    <t>PENEIRA METAL, redonda , resistente, com dimensões de aproximadamente 35CM.</t>
  </si>
  <si>
    <t>Ralador, com três faces, em formato triangular, lâminas em aço inox, lãminas para ralo grosso, ralo médio, ralo fino, base em plástico resistente, com dimensões de_x000D_
aproximadamente 20cm x 9 cm x 9 cm.</t>
  </si>
  <si>
    <t>Tábua, para corte, em plástico polipropileno, com aproximadamente_x000D_
50x30cmx6mm, na cor branca.</t>
  </si>
  <si>
    <t>TRAVESSA DE VIDRO QUADRADA 4 LTS,_x000D_
TIPO MARINEX</t>
  </si>
  <si>
    <t>VELA P/ FILTRO - Selo do inmetro, comprimento mínino de 94 MM, Diâmetro mínino de 56 MM, Contendo: 02 Arruelas em PVC, 01 Porca em Poliestireno, 01 Bocal Nº 26 em poliestireno, 01 corpo cerâmico_x000D_
804, Vazão da vela 18 L/H, PRESSÃO 2,2 MCA .</t>
  </si>
  <si>
    <t>Condicionador p/ cabelos: tipo uso diário, aplicação todo tipo de cabelos,características adicionais com_x000D_
vitamina, pote com 300 ml.</t>
  </si>
  <si>
    <t>CORTADOR DE UNHA, com ângulo de abertura para um corte reto e preciso, aço niquelado cromado. Dimensões aproximadas: Alt. 1CM, Larg. 5CM, Prof._x000D_
14CM.</t>
  </si>
  <si>
    <t>CREME PARA PELE - Hidratar e amaciar profundamente a pele seca, para o corpo. Frasco plástico de 200ML, para todos os_x000D_
tipos de pele.</t>
  </si>
  <si>
    <t>CREME DENTAL - Embalagem contendo 1 creme dental de 90 gramas, com fluor e cálcio aprovado pelo ABO - SORRISO,_x000D_
COLGATE OU PRODUTO SIMILAR.</t>
  </si>
  <si>
    <t>CREME DENTAL INFANTIL - Embalagem_x000D_
contendo 1 creme dental de 90 gramas, com fluor e cálcio aprovado pelo ABO .</t>
  </si>
  <si>
    <t>Desodorante em creme anti-transpirante, pote com 55 g. UND</t>
  </si>
  <si>
    <t>Fralda descartável infantil, tamanho XG, para 14 Kg ou mais, com barreiras antivazamento, camada anti-retorno, fitas adesivas com adesivos termoplásticos, elásticos nas laterais. Composição: Polpa de celulose, polímero superabsorvente, filme de polietileno, filme de polipropileno, não tecido de fibras de polipropileno, não tecido de fibras de poliéster, adesivo termoplástico, elásticos, perfume, extrato de aloe vera,_x000D_
álcool estearílico, petrolato.</t>
  </si>
  <si>
    <t>Fralda descartável infantil, tamanho G para 10 a 13Kg, com barreiras antivazamento, camada anti-retorno, fitas adesivas com adesivos termoplásticos, elásticos nas laterais. Composição: polpa de celulose, polímerosuperabsorvente, filme de polietileno, filme de polipropileno, não tecido de fibras de polipropileno, não tecido de fibras de poliéster, adesivo termoplástico,_x000D_
elásticos, perfume, extrato de aloe vera, álcool, estearílico, petrolato</t>
  </si>
  <si>
    <t>Fralda descartável infantil, tamanho M, para 5 a 9 Kg, com barreiras antivazamento, camada anti-retorno, fitas adesivas com adesivos termoplásticos, elásticos nas laterais. Composição: Polpa de celulose, polímero superabsorvente, filme de polietileno, filme de polipropileno, não tecido de fibras de polipropileno, não tecido de fibras de poliéster, adesivo termoplástico,_x000D_
elásticos, perfume, extrato de aloe vera, álcool estearílico, petrolato.</t>
  </si>
  <si>
    <t>Haste flexível com ponta de algodão, caixa com 75 unidades.</t>
  </si>
  <si>
    <t>LENÇO UMIDECIDO PARA BEBÊ_x000D_
,embalagem com 75 unidades de 19,5cm X 11,5cm. Composição: Não tecido, água, lanolina etoxilada, óleo de amêndoas etoxilado, sódio cocoanfoacetato,_x000D_
propilenoglicol, metilparabeno, 2-bromo-2- nitropropano-1-3-Diol, edta dissódico, ácidocítrico e fragrância de lavanda</t>
  </si>
  <si>
    <t>PAPEL HIGIÊNICO 4x1, Folha dupla de alta qualidade, MEDIDA: 10cmx30m (tolerância 2%), FRAGRÂNCIA: Neutra, COR: Branca, COMPOSIÇÃO : 100% fibras de celulose virgem - não reciclado, APRESENTAÇÃO: Gofrado, com picote, alta absorção, CARACTERÍSTICAS_x000D_
ADICIONAIS: Ausência de furos, rasgos, manchas, cheiro ou quaisquer_x000D_
substâncias nocivas a saúde, Rolo 30 metros, UNID. DE MEDIDA: Unitário</t>
  </si>
  <si>
    <t>Sabonete Líquido 5 lts - neutro concentrado, com base perolada. Na embalagem deverá constar a data da fabricação, da validade do produto e_x000D_
número do lote, marca e número do registro no Ministério da Saúde.</t>
  </si>
  <si>
    <t>Sabonete solido em barra para uso adulto,_x000D_
90 g.</t>
  </si>
  <si>
    <t>Sabonete solido em barra para uso_x000D_
INFANTIL, 90 g.</t>
  </si>
  <si>
    <t>Shampoo neutro para todo tipo de cabelo, com atestado e PH e oftalmo e_x000D_
dermatologicamente que protege o cabelo 350 ml. Ou produto similar</t>
  </si>
  <si>
    <t>Recargas de Gás GLP botijão 13 kg</t>
  </si>
  <si>
    <t>Recargas de Gás GLP botijão 45 kg</t>
  </si>
  <si>
    <t>Valor por extenso:</t>
  </si>
  <si>
    <t>Um</t>
  </si>
  <si>
    <t>Dois</t>
  </si>
  <si>
    <t>Três</t>
  </si>
  <si>
    <t>Quatro</t>
  </si>
  <si>
    <t>Cinco</t>
  </si>
  <si>
    <t>Seis</t>
  </si>
  <si>
    <t>Sete</t>
  </si>
  <si>
    <t>Oito</t>
  </si>
  <si>
    <t>Nove</t>
  </si>
  <si>
    <t>Dez</t>
  </si>
  <si>
    <t>Onze</t>
  </si>
  <si>
    <t>Doze</t>
  </si>
  <si>
    <t>Treze</t>
  </si>
  <si>
    <t>Quatorze</t>
  </si>
  <si>
    <t>Quinze</t>
  </si>
  <si>
    <t>Dezesseis</t>
  </si>
  <si>
    <t>Dezessete</t>
  </si>
  <si>
    <t>Dezoito</t>
  </si>
  <si>
    <t>Dezenove</t>
  </si>
  <si>
    <t>Vinte</t>
  </si>
  <si>
    <t>Trinta</t>
  </si>
  <si>
    <t>Quarenta</t>
  </si>
  <si>
    <t>Cinquenta</t>
  </si>
  <si>
    <t>Sessenta</t>
  </si>
  <si>
    <t>Setenta</t>
  </si>
  <si>
    <t>Oitenta</t>
  </si>
  <si>
    <t>Noventa</t>
  </si>
  <si>
    <t>Cem</t>
  </si>
  <si>
    <t>Duzentos</t>
  </si>
  <si>
    <t>Trezentos</t>
  </si>
  <si>
    <t>Quatrocentos</t>
  </si>
  <si>
    <t>Quinhentos</t>
  </si>
  <si>
    <t>Seiscentos</t>
  </si>
  <si>
    <t>Setecentos</t>
  </si>
  <si>
    <t>Oitocentos</t>
  </si>
  <si>
    <t>Novecentos</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</si>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</sst>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0000_);\(\ ###,##0.0000\)"/>
    <numFmt numFmtId="165" formatCode="&quot;R$&quot;\ #,##0.0000_);\(&quot;R$&quot;\ #,##0.0000\)"/>
  </numFmts>
  <fonts count="8" x14ac:knownFonts="1">
    <font>
      <sz val="11"/>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sz val="8"/>
      <color indexed="9"/>
      <name val="Calibri"/>
      <family val="2"/>
      <scheme val="minor"/>
    </font>
    <font>
      <sz val="11"/>
      <color indexed="8"/>
      <name val="Calibri"/>
      <family val="2"/>
      <scheme val="minor"/>
    </font>
    <font>
      <sz val="8"/>
      <color indexed="8"/>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right/>
      <top style="medium">
        <color indexed="64"/>
      </top>
      <bottom/>
      <diagonal/>
    </border>
  </borders>
  <cellStyleXfs count="1">
    <xf numFmtId="0" fontId="0" fillId="0" borderId="0"/>
  </cellStyleXfs>
  <cellXfs count="28">
    <xf numFmtId="0" fontId="0" fillId="0" borderId="0" xfId="0"/>
    <xf numFmtId="0" fontId="1" fillId="0" borderId="0" xfId="0" applyFont="1" applyAlignment="1">
      <alignment horizontal="left"/>
    </xf>
    <xf numFmtId="0" fontId="0" fillId="0" borderId="0" xfId="0" applyAlignment="1"/>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3" fillId="0" borderId="2" xfId="0" applyFont="1" applyBorder="1" applyAlignment="1"/>
    <xf numFmtId="0" fontId="0" fillId="0" borderId="2" xfId="0" applyBorder="1" applyAlignment="1"/>
    <xf numFmtId="0" fontId="3" fillId="0" borderId="1" xfId="0" applyFont="1" applyBorder="1" applyAlignment="1" applyProtection="1">
      <alignment horizontal="left"/>
      <protection locked="0"/>
    </xf>
    <xf numFmtId="0" fontId="0" fillId="0" borderId="1" xfId="0" applyBorder="1" applyAlignment="1"/>
    <xf numFmtId="49" fontId="3" fillId="0" borderId="1" xfId="0" applyNumberFormat="1" applyFont="1" applyBorder="1" applyAlignment="1" applyProtection="1">
      <alignment horizontal="left"/>
      <protection locked="0"/>
    </xf>
    <xf numFmtId="14" fontId="3" fillId="0" borderId="1" xfId="0" applyNumberFormat="1" applyFont="1" applyBorder="1" applyAlignment="1" applyProtection="1">
      <alignment horizontal="left"/>
      <protection locked="0"/>
    </xf>
    <xf numFmtId="0" fontId="3" fillId="0" borderId="1" xfId="0" applyFont="1" applyBorder="1" applyAlignment="1">
      <alignment horizontal="center"/>
    </xf>
    <xf numFmtId="0" fontId="4" fillId="0" borderId="1" xfId="0" applyFont="1" applyBorder="1" applyAlignment="1">
      <alignment horizontal="center" vertical="center"/>
    </xf>
    <xf numFmtId="0" fontId="5" fillId="0" borderId="0"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pplyProtection="1">
      <alignment horizontal="left" vertical="center" wrapText="1"/>
      <protection locked="0"/>
    </xf>
    <xf numFmtId="165" fontId="4" fillId="0" borderId="1" xfId="0" applyNumberFormat="1" applyFont="1" applyBorder="1" applyAlignment="1" applyProtection="1">
      <alignment horizontal="right" vertical="center"/>
      <protection locked="0"/>
    </xf>
    <xf numFmtId="165" fontId="4" fillId="0" borderId="1" xfId="0" applyNumberFormat="1" applyFont="1" applyBorder="1" applyAlignment="1">
      <alignment horizontal="right" vertical="center"/>
    </xf>
    <xf numFmtId="165" fontId="3" fillId="0" borderId="1" xfId="0" applyNumberFormat="1" applyFont="1" applyBorder="1" applyAlignment="1">
      <alignment horizontal="right"/>
    </xf>
    <xf numFmtId="0" fontId="4" fillId="0" borderId="1" xfId="0" applyFont="1" applyBorder="1" applyAlignment="1">
      <alignment horizontal="left"/>
    </xf>
    <xf numFmtId="0" fontId="6" fillId="0" borderId="0" xfId="0" applyFont="1"/>
    <xf numFmtId="165" fontId="6" fillId="0" borderId="0" xfId="0" applyNumberFormat="1" applyFont="1"/>
    <xf numFmtId="0" fontId="7" fillId="0" borderId="1" xfId="0" applyFont="1" applyBorder="1" applyAlignment="1">
      <alignment horizontal="left" wrapText="1"/>
    </xf>
    <xf numFmtId="0" fontId="4" fillId="0" borderId="3" xfId="0" applyFont="1" applyBorder="1" applyAlignment="1">
      <alignment horizontal="center"/>
    </xf>
    <xf numFmtId="0" fontId="0" fillId="0" borderId="3"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2</xdr:col>
      <xdr:colOff>444500</xdr:colOff>
      <xdr:row>5</xdr:row>
      <xdr:rowOff>171450</xdr:rowOff>
    </xdr:to>
    <xdr:pic>
      <xdr:nvPicPr>
        <xdr:cNvPr id="2" name="Imagem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127000"/>
          <a:ext cx="1270000" cy="1016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5"/>
  <sheetViews>
    <sheetView showGridLines="0" tabSelected="1" workbookViewId="0"/>
  </sheetViews>
  <sheetFormatPr defaultRowHeight="15" x14ac:dyDescent="0.25"/>
  <cols>
    <col min="1" max="1" width="7.7109375" customWidth="1"/>
    <col min="2" max="2" width="6.5703125" bestFit="1" customWidth="1"/>
    <col min="3" max="3" width="10.28515625" bestFit="1" customWidth="1"/>
    <col min="4" max="4" width="26.7109375" customWidth="1"/>
    <col min="5" max="5" width="18.28515625" customWidth="1"/>
    <col min="6" max="6" width="10.28515625" bestFit="1" customWidth="1"/>
    <col min="7" max="7" width="30.7109375" customWidth="1"/>
    <col min="9" max="17" width="0" hidden="1" customWidth="1"/>
  </cols>
  <sheetData>
    <row r="1" spans="1:17" x14ac:dyDescent="0.25">
      <c r="I1" s="23" t="s">
        <v>358</v>
      </c>
      <c r="J1" s="23" t="s">
        <v>377</v>
      </c>
      <c r="K1" s="23" t="s">
        <v>385</v>
      </c>
      <c r="M1" s="23" t="str">
        <f>TEXT(I21,"000000000000,00")</f>
        <v>000000000000,00</v>
      </c>
      <c r="P1" s="23" t="str">
        <f>MID(M1,1,3)</f>
        <v>000</v>
      </c>
    </row>
    <row r="2" spans="1:17" ht="15.75" x14ac:dyDescent="0.25">
      <c r="D2" s="1" t="s">
        <v>0</v>
      </c>
      <c r="E2" s="2"/>
      <c r="F2" s="2"/>
      <c r="G2" s="2"/>
      <c r="I2" s="23" t="s">
        <v>359</v>
      </c>
      <c r="J2" s="23" t="s">
        <v>378</v>
      </c>
      <c r="K2" s="23" t="s">
        <v>386</v>
      </c>
      <c r="P2" s="23" t="str">
        <f>MID(M1,4,3)</f>
        <v>000</v>
      </c>
    </row>
    <row r="3" spans="1:17" ht="15.75" x14ac:dyDescent="0.25">
      <c r="D3" s="1" t="s">
        <v>1</v>
      </c>
      <c r="E3" s="2"/>
      <c r="F3" s="2"/>
      <c r="G3" s="2"/>
      <c r="I3" s="23" t="s">
        <v>360</v>
      </c>
      <c r="J3" s="23" t="s">
        <v>379</v>
      </c>
      <c r="K3" s="23" t="s">
        <v>387</v>
      </c>
      <c r="P3" s="23" t="str">
        <f>MID(M1,7,3)</f>
        <v>000</v>
      </c>
    </row>
    <row r="4" spans="1:17" x14ac:dyDescent="0.25">
      <c r="I4" s="23" t="s">
        <v>361</v>
      </c>
      <c r="J4" s="23" t="s">
        <v>380</v>
      </c>
      <c r="K4" s="23" t="s">
        <v>388</v>
      </c>
      <c r="P4" s="23" t="str">
        <f>MID(M1,10,3)</f>
        <v>000</v>
      </c>
    </row>
    <row r="5" spans="1:17" x14ac:dyDescent="0.25">
      <c r="I5" s="23" t="s">
        <v>362</v>
      </c>
      <c r="J5" s="23" t="s">
        <v>381</v>
      </c>
      <c r="K5" s="23" t="s">
        <v>389</v>
      </c>
      <c r="P5" s="23" t="str">
        <f>IF(VALUE(MID(M1,14,2))&gt;0,MID(M1,14,2),"000")</f>
        <v>000</v>
      </c>
    </row>
    <row r="6" spans="1:17" x14ac:dyDescent="0.25">
      <c r="I6" s="23" t="s">
        <v>363</v>
      </c>
      <c r="J6" s="23" t="s">
        <v>382</v>
      </c>
      <c r="K6" s="23" t="s">
        <v>390</v>
      </c>
    </row>
    <row r="7" spans="1:17" x14ac:dyDescent="0.25">
      <c r="A7" s="3" t="s">
        <v>2</v>
      </c>
      <c r="B7" s="2"/>
      <c r="C7" s="2"/>
      <c r="D7" s="2"/>
      <c r="E7" s="2"/>
      <c r="F7" s="2"/>
      <c r="G7" s="2"/>
      <c r="I7" s="23" t="s">
        <v>364</v>
      </c>
      <c r="J7" s="23" t="s">
        <v>383</v>
      </c>
      <c r="K7" s="23" t="s">
        <v>391</v>
      </c>
    </row>
    <row r="8" spans="1:17" x14ac:dyDescent="0.25">
      <c r="A8" s="3" t="s">
        <v>3</v>
      </c>
      <c r="B8" s="2"/>
      <c r="C8" s="2"/>
      <c r="D8" s="2"/>
      <c r="E8" s="2"/>
      <c r="F8" s="2"/>
      <c r="G8" s="2"/>
      <c r="I8" s="23" t="s">
        <v>365</v>
      </c>
      <c r="J8" s="23" t="s">
        <v>384</v>
      </c>
      <c r="K8" s="23" t="s">
        <v>392</v>
      </c>
      <c r="M8" s="23" t="str">
        <f ca="1">CONCATENATE(Q15,Q16," ",Q20,Q21," ",Q25,Q26," ",Q30,Q31," ",IF(Q36&lt;&gt;"",IF((P1+P2+P3+P4)&gt;0,CONCATENATE(" e ",Q36),Q36),""))</f>
        <v xml:space="preserve">    </v>
      </c>
    </row>
    <row r="9" spans="1:17" x14ac:dyDescent="0.25">
      <c r="I9" s="23" t="s">
        <v>366</v>
      </c>
      <c r="J9" s="23" t="s">
        <v>385</v>
      </c>
      <c r="K9" s="23" t="s">
        <v>393</v>
      </c>
    </row>
    <row r="10" spans="1:17" x14ac:dyDescent="0.25">
      <c r="A10" s="7" t="s">
        <v>4</v>
      </c>
      <c r="B10" s="8"/>
      <c r="C10" s="9"/>
      <c r="D10" s="10"/>
      <c r="E10" s="10"/>
      <c r="I10" s="23" t="s">
        <v>367</v>
      </c>
    </row>
    <row r="11" spans="1:17" x14ac:dyDescent="0.25">
      <c r="A11" s="7" t="s">
        <v>5</v>
      </c>
      <c r="B11" s="8"/>
      <c r="C11" s="9"/>
      <c r="D11" s="10"/>
      <c r="E11" s="10"/>
      <c r="I11" s="23" t="s">
        <v>368</v>
      </c>
    </row>
    <row r="12" spans="1:17" x14ac:dyDescent="0.25">
      <c r="A12" s="7" t="s">
        <v>6</v>
      </c>
      <c r="B12" s="8"/>
      <c r="C12" s="9"/>
      <c r="D12" s="10"/>
      <c r="E12" s="10"/>
      <c r="I12" s="23" t="s">
        <v>369</v>
      </c>
    </row>
    <row r="13" spans="1:17" x14ac:dyDescent="0.25">
      <c r="A13" s="7" t="s">
        <v>7</v>
      </c>
      <c r="B13" s="8"/>
      <c r="C13" s="9"/>
      <c r="D13" s="10"/>
      <c r="E13" s="10"/>
      <c r="I13" s="23" t="s">
        <v>370</v>
      </c>
    </row>
    <row r="14" spans="1:17" x14ac:dyDescent="0.25">
      <c r="A14" s="7" t="s">
        <v>8</v>
      </c>
      <c r="B14" s="8"/>
      <c r="C14" s="9"/>
      <c r="D14" s="10"/>
      <c r="E14" s="10"/>
      <c r="I14" s="23" t="s">
        <v>371</v>
      </c>
      <c r="L14" s="23" t="str">
        <f>P1</f>
        <v>000</v>
      </c>
    </row>
    <row r="15" spans="1:17" x14ac:dyDescent="0.25">
      <c r="A15" s="7" t="s">
        <v>9</v>
      </c>
      <c r="B15" s="8"/>
      <c r="C15" s="11"/>
      <c r="D15" s="10"/>
      <c r="E15" s="10"/>
      <c r="F15" s="5" t="s">
        <v>11</v>
      </c>
      <c r="G15" s="2"/>
      <c r="I15" s="23" t="s">
        <v>372</v>
      </c>
      <c r="L15" s="23" t="str">
        <f>MID(L14,2,2)</f>
        <v>00</v>
      </c>
      <c r="Q15" s="23" t="str">
        <f ca="1">IF(VALUE(MID(L14,1,1))&gt;0,IF(VALUE(L15)&lt;1,CONCATENATE(INDIRECT(CONCATENATE("C",MID(L14,1,1)))," bilhões"),IF(VALUE(MID(L14,1,1))=1,"Cento e ",CONCATENATE(INDIRECT(CONCATENATE("C",VALUE(MID(L14,1,1))))," e "))),"")</f>
        <v/>
      </c>
    </row>
    <row r="16" spans="1:17" x14ac:dyDescent="0.25">
      <c r="A16" s="7" t="s">
        <v>10</v>
      </c>
      <c r="B16" s="8"/>
      <c r="C16" s="12"/>
      <c r="D16" s="10"/>
      <c r="E16" s="10"/>
      <c r="I16" s="23" t="s">
        <v>373</v>
      </c>
      <c r="L16" s="23" t="str">
        <f>IF(VALUE(L15)&gt;0,IF(VALUE(MID(L15,1,1))&lt; 2,CONCATENATE("I",VALUE(L15)),CONCATENATE("J",MID(L15,1,1)-1)),"")</f>
        <v/>
      </c>
      <c r="M16" s="23" t="str">
        <f>IF(VALUE(MID(L15,2,1))&gt;0,CONCATENATE("I",MID(L15,2,1)),"")</f>
        <v/>
      </c>
      <c r="Q16" s="23" t="str">
        <f ca="1">IF(L16&lt;&gt;"",CONCATENATE(INDIRECT(L16),IF(M16&lt;&gt;"",IF(M16&lt;&gt;L16,IF(MID(L16,1,1)&lt;&gt;MID(M16,1,1),CONCATENATE(" e ",INDIRECT(M16)),""),""),""),IF(VALUE(L14)&gt;1," Bilhões", " Bilhão")),"")</f>
        <v/>
      </c>
    </row>
    <row r="17" spans="1:26" x14ac:dyDescent="0.25">
      <c r="I17" s="23" t="s">
        <v>374</v>
      </c>
    </row>
    <row r="18" spans="1:26" x14ac:dyDescent="0.25">
      <c r="B18" s="6" t="s">
        <v>12</v>
      </c>
      <c r="C18" s="2"/>
      <c r="D18" s="2"/>
      <c r="E18" s="2"/>
      <c r="F18" s="2"/>
      <c r="G18" s="2"/>
      <c r="I18" s="23" t="s">
        <v>375</v>
      </c>
    </row>
    <row r="19" spans="1:26" x14ac:dyDescent="0.25">
      <c r="A19" s="6" t="s">
        <v>13</v>
      </c>
      <c r="B19" s="2"/>
      <c r="C19" s="2"/>
      <c r="D19" s="2"/>
      <c r="E19" s="2"/>
      <c r="F19" s="2"/>
      <c r="G19" s="2"/>
      <c r="I19" s="23" t="s">
        <v>376</v>
      </c>
      <c r="L19" s="23" t="str">
        <f>P2</f>
        <v>000</v>
      </c>
    </row>
    <row r="20" spans="1:26" x14ac:dyDescent="0.25">
      <c r="A20" s="4" t="s">
        <v>14</v>
      </c>
      <c r="B20" s="2"/>
      <c r="C20" s="2"/>
      <c r="D20" s="2"/>
      <c r="E20" s="2"/>
      <c r="F20" s="2"/>
      <c r="G20" s="2"/>
      <c r="L20" s="23" t="str">
        <f>MID(L19,2,2)</f>
        <v>00</v>
      </c>
      <c r="Q20" s="23" t="str">
        <f ca="1">IF(VALUE(MID(L19,1,1))&gt;0,IF(VALUE(L20)&lt;1,CONCATENATE(INDIRECT(CONCATENATE("K",MID(L19,1,1)))," Milhões"),IF(VALUE(MID(L19,1,1))=1,"Cento e ",CONCATENATE(INDIRECT(CONCATENATE("K",VALUE(MID(L19,1,1))))," e "))),"")</f>
        <v/>
      </c>
    </row>
    <row r="21" spans="1:26" x14ac:dyDescent="0.25">
      <c r="I21" s="24">
        <f>G345</f>
        <v>0</v>
      </c>
      <c r="L21" s="23" t="str">
        <f>IF(VALUE(L20)&gt;0,IF(VALUE(MID(L20,1,1))&lt; 2,CONCATENATE("I",VALUE(L20)),CONCATENATE("J",MID(L20,1,1)-1)),"")</f>
        <v/>
      </c>
      <c r="M21" s="23" t="str">
        <f>IF(VALUE(MID(L20,2,1))&gt;0,CONCATENATE("I",MID(L20,2,1)),"")</f>
        <v/>
      </c>
      <c r="Q21" s="23" t="str">
        <f ca="1">IF(L21&lt;&gt;"",CONCATENATE(INDIRECT(L21),IF(M21&lt;&gt;"",IF(M21&lt;&gt;L21,IF(MID(L21,1,1)&lt;&gt;MID(M21,1,1),CONCATENATE(" e ",INDIRECT(M21)),""),""),""),IF(VALUE(L19)&gt;1,IF(VALUE(L24+L25)=0," Milhões de Reais"," Milhões e"),IF(VALUE(L24+L25+L28+L30)=0," Milhão de Reais"," Milhão"))),"")</f>
        <v/>
      </c>
    </row>
    <row r="22" spans="1:26" x14ac:dyDescent="0.25">
      <c r="A22" s="13" t="s">
        <v>15</v>
      </c>
      <c r="B22" s="13" t="s">
        <v>16</v>
      </c>
      <c r="C22" s="13" t="s">
        <v>17</v>
      </c>
      <c r="D22" s="13" t="s">
        <v>18</v>
      </c>
      <c r="E22" s="13" t="s">
        <v>19</v>
      </c>
      <c r="F22" s="13" t="s">
        <v>20</v>
      </c>
      <c r="G22" s="13" t="s">
        <v>21</v>
      </c>
    </row>
    <row r="23" spans="1:26" x14ac:dyDescent="0.25">
      <c r="A23" s="14">
        <v>1</v>
      </c>
      <c r="B23" s="14" t="s">
        <v>22</v>
      </c>
      <c r="C23" s="16">
        <v>2023</v>
      </c>
      <c r="D23" s="17" t="s">
        <v>23</v>
      </c>
      <c r="E23" s="18"/>
      <c r="F23" s="19"/>
      <c r="G23" s="20">
        <f>IFERROR(C23*F23,0)</f>
        <v>0</v>
      </c>
      <c r="Z23" s="15">
        <v>30115</v>
      </c>
    </row>
    <row r="24" spans="1:26" x14ac:dyDescent="0.25">
      <c r="A24" s="14">
        <v>2</v>
      </c>
      <c r="B24" s="14" t="s">
        <v>22</v>
      </c>
      <c r="C24" s="16">
        <v>20</v>
      </c>
      <c r="D24" s="17" t="s">
        <v>24</v>
      </c>
      <c r="E24" s="18"/>
      <c r="F24" s="19"/>
      <c r="G24" s="20">
        <f>IFERROR(C24*F24,0)</f>
        <v>0</v>
      </c>
      <c r="L24" s="23" t="str">
        <f>P3</f>
        <v>000</v>
      </c>
      <c r="Z24" s="15">
        <v>30123</v>
      </c>
    </row>
    <row r="25" spans="1:26" x14ac:dyDescent="0.25">
      <c r="A25" s="14">
        <v>3</v>
      </c>
      <c r="B25" s="14" t="s">
        <v>25</v>
      </c>
      <c r="C25" s="16">
        <v>3354</v>
      </c>
      <c r="D25" s="17" t="s">
        <v>26</v>
      </c>
      <c r="E25" s="18"/>
      <c r="F25" s="19"/>
      <c r="G25" s="20">
        <f>IFERROR(C25*F25,0)</f>
        <v>0</v>
      </c>
      <c r="L25" s="23" t="str">
        <f>MID(L24,2,2)</f>
        <v>00</v>
      </c>
      <c r="Q25" s="23" t="str">
        <f ca="1">IF(VALUE(MID(L24,1,1))&gt;0,IF(VALUE(L25)&lt;1,CONCATENATE(INDIRECT(CONCATENATE("K",MID(L24,1,1))),IF(VALUE(L29+L30)=0," Mil Reais"," Mil e")),IF(VALUE(MID(L24,1,1))=1,"Cento e ",CONCATENATE(INDIRECT(CONCATENATE("K",VALUE(MID(L24,1,1))))," e "))),"")</f>
        <v/>
      </c>
      <c r="Z25" s="15">
        <v>30124</v>
      </c>
    </row>
    <row r="26" spans="1:26" ht="33.75" x14ac:dyDescent="0.25">
      <c r="A26" s="14">
        <v>4</v>
      </c>
      <c r="B26" s="14" t="s">
        <v>22</v>
      </c>
      <c r="C26" s="16">
        <v>3000</v>
      </c>
      <c r="D26" s="17" t="s">
        <v>27</v>
      </c>
      <c r="E26" s="18"/>
      <c r="F26" s="19"/>
      <c r="G26" s="20">
        <f>IFERROR(C26*F26,0)</f>
        <v>0</v>
      </c>
      <c r="L26" s="23" t="str">
        <f>IF(VALUE(L25)&gt;0,IF(VALUE(MID(L25,1,1))&lt; 2,CONCATENATE("I",VALUE(L25)),CONCATENATE("J",MID(L25,1,1)-1)),"")</f>
        <v/>
      </c>
      <c r="M26" s="23" t="str">
        <f>IF(VALUE(MID(L25,2,1))&gt;0,CONCATENATE("I",MID(L25,2,1)),"")</f>
        <v/>
      </c>
      <c r="Q26" s="23" t="str">
        <f ca="1">IF(L26&lt;&gt;"",CONCATENATE(INDIRECT(L26),IF(M26&lt;&gt;"",IF(M26&lt;&gt;L26,IF(MID(L26,1,1)&lt;&gt;MID(M26,1,1),CONCATENATE(" e ",INDIRECT(M26)),""),""),""),IF(VALUE(L24)&gt;1,IF(VALUE(L29+L30)=0," Mil Reais"," Mil e"),IF(VALUE(L29+L30)=0," Mil Reais"," Mil e"))),"")</f>
        <v/>
      </c>
      <c r="Z26" s="15">
        <v>30125</v>
      </c>
    </row>
    <row r="27" spans="1:26" ht="123.75" x14ac:dyDescent="0.25">
      <c r="A27" s="14">
        <v>5</v>
      </c>
      <c r="B27" s="14" t="s">
        <v>22</v>
      </c>
      <c r="C27" s="16">
        <v>2184</v>
      </c>
      <c r="D27" s="17" t="s">
        <v>28</v>
      </c>
      <c r="E27" s="18"/>
      <c r="F27" s="19"/>
      <c r="G27" s="20">
        <f>IFERROR(C27*F27,0)</f>
        <v>0</v>
      </c>
      <c r="Z27" s="15">
        <v>30126</v>
      </c>
    </row>
    <row r="28" spans="1:26" ht="22.5" x14ac:dyDescent="0.25">
      <c r="A28" s="14">
        <v>6</v>
      </c>
      <c r="B28" s="14" t="s">
        <v>22</v>
      </c>
      <c r="C28" s="16">
        <v>1750</v>
      </c>
      <c r="D28" s="17" t="s">
        <v>29</v>
      </c>
      <c r="E28" s="18"/>
      <c r="F28" s="19"/>
      <c r="G28" s="20">
        <f>IFERROR(C28*F28,0)</f>
        <v>0</v>
      </c>
      <c r="Z28" s="15">
        <v>30127</v>
      </c>
    </row>
    <row r="29" spans="1:26" ht="180" x14ac:dyDescent="0.25">
      <c r="A29" s="14">
        <v>7</v>
      </c>
      <c r="B29" s="14" t="s">
        <v>22</v>
      </c>
      <c r="C29" s="16">
        <v>130</v>
      </c>
      <c r="D29" s="17" t="s">
        <v>30</v>
      </c>
      <c r="E29" s="18"/>
      <c r="F29" s="19"/>
      <c r="G29" s="20">
        <f>IFERROR(C29*F29,0)</f>
        <v>0</v>
      </c>
      <c r="L29" s="23" t="str">
        <f>P4</f>
        <v>000</v>
      </c>
      <c r="Z29" s="15">
        <v>30128</v>
      </c>
    </row>
    <row r="30" spans="1:26" ht="123.75" x14ac:dyDescent="0.25">
      <c r="A30" s="14">
        <v>8</v>
      </c>
      <c r="B30" s="14" t="s">
        <v>22</v>
      </c>
      <c r="C30" s="16">
        <v>252</v>
      </c>
      <c r="D30" s="17" t="s">
        <v>31</v>
      </c>
      <c r="E30" s="18"/>
      <c r="F30" s="19"/>
      <c r="G30" s="20">
        <f>IFERROR(C30*F30,0)</f>
        <v>0</v>
      </c>
      <c r="L30" s="23" t="str">
        <f>MID(L29,2,2)</f>
        <v>00</v>
      </c>
      <c r="Q30" s="23" t="str">
        <f ca="1">IF(VALUE(MID(L29,1,1))&gt;0,IF(VALUE(L30)&lt;1,CONCATENATE(INDIRECT(CONCATENATE("K",MID(L29,1,1)))," Reais"),IF(VALUE(MID(L29,1,1))=1,"Cento e ",CONCATENATE(INDIRECT(CONCATENATE("K",VALUE(MID(L29,1,1))))," e "))),"")</f>
        <v/>
      </c>
      <c r="Z30" s="15">
        <v>30129</v>
      </c>
    </row>
    <row r="31" spans="1:26" ht="146.25" x14ac:dyDescent="0.25">
      <c r="A31" s="14">
        <v>9</v>
      </c>
      <c r="B31" s="14" t="s">
        <v>22</v>
      </c>
      <c r="C31" s="16">
        <v>200</v>
      </c>
      <c r="D31" s="17" t="s">
        <v>32</v>
      </c>
      <c r="E31" s="18"/>
      <c r="F31" s="19"/>
      <c r="G31" s="20">
        <f>IFERROR(C31*F31,0)</f>
        <v>0</v>
      </c>
      <c r="L31" s="23" t="str">
        <f>IF(VALUE(L30)&gt;0,IF(VALUE(MID(L30,1,1))&lt; 2,CONCATENATE("I",VALUE(L30)),CONCATENATE("J",MID(L30,1,1)-1)),"")</f>
        <v/>
      </c>
      <c r="M31" s="23" t="str">
        <f>IF(VALUE(MID(L30,2,1))&gt;0,CONCATENATE("I",MID(L30,2,1)),"")</f>
        <v/>
      </c>
      <c r="Q31" s="23" t="str">
        <f ca="1">IF(L31&lt;&gt;"",CONCATENATE(INDIRECT(L31),IF(M31&lt;&gt;"",IF(M31&lt;&gt;L31,IF(MID(L31,1,1)&lt;&gt;MID(M31,1,1),CONCATENATE(" e ",INDIRECT(M31)),""),""),""),IF(VALUE(L29)&gt;1," Reais", " Real")),"")</f>
        <v/>
      </c>
      <c r="Z31" s="15">
        <v>30130</v>
      </c>
    </row>
    <row r="32" spans="1:26" ht="135" x14ac:dyDescent="0.25">
      <c r="A32" s="14">
        <v>10</v>
      </c>
      <c r="B32" s="14" t="s">
        <v>22</v>
      </c>
      <c r="C32" s="16">
        <v>58</v>
      </c>
      <c r="D32" s="17" t="s">
        <v>33</v>
      </c>
      <c r="E32" s="18"/>
      <c r="F32" s="19"/>
      <c r="G32" s="20">
        <f>IFERROR(C32*F32,0)</f>
        <v>0</v>
      </c>
      <c r="Z32" s="15">
        <v>30131</v>
      </c>
    </row>
    <row r="33" spans="1:26" ht="180" x14ac:dyDescent="0.25">
      <c r="A33" s="14">
        <v>11</v>
      </c>
      <c r="B33" s="14" t="s">
        <v>34</v>
      </c>
      <c r="C33" s="16">
        <v>6000</v>
      </c>
      <c r="D33" s="17" t="s">
        <v>35</v>
      </c>
      <c r="E33" s="18"/>
      <c r="F33" s="19"/>
      <c r="G33" s="20">
        <f>IFERROR(C33*F33,0)</f>
        <v>0</v>
      </c>
      <c r="Z33" s="15">
        <v>30132</v>
      </c>
    </row>
    <row r="34" spans="1:26" ht="78.75" x14ac:dyDescent="0.25">
      <c r="A34" s="14">
        <v>12</v>
      </c>
      <c r="B34" s="14" t="s">
        <v>22</v>
      </c>
      <c r="C34" s="16">
        <v>200</v>
      </c>
      <c r="D34" s="17" t="s">
        <v>36</v>
      </c>
      <c r="E34" s="18"/>
      <c r="F34" s="19"/>
      <c r="G34" s="20">
        <f>IFERROR(C34*F34,0)</f>
        <v>0</v>
      </c>
      <c r="Z34" s="15">
        <v>30133</v>
      </c>
    </row>
    <row r="35" spans="1:26" ht="45" x14ac:dyDescent="0.25">
      <c r="A35" s="14">
        <v>13</v>
      </c>
      <c r="B35" s="14" t="s">
        <v>25</v>
      </c>
      <c r="C35" s="16">
        <v>72</v>
      </c>
      <c r="D35" s="17" t="s">
        <v>37</v>
      </c>
      <c r="E35" s="18"/>
      <c r="F35" s="19"/>
      <c r="G35" s="20">
        <f>IFERROR(C35*F35,0)</f>
        <v>0</v>
      </c>
      <c r="L35" s="23" t="str">
        <f>P5</f>
        <v>000</v>
      </c>
      <c r="Z35" s="15">
        <v>30134</v>
      </c>
    </row>
    <row r="36" spans="1:26" ht="112.5" x14ac:dyDescent="0.25">
      <c r="A36" s="14">
        <v>14</v>
      </c>
      <c r="B36" s="14" t="s">
        <v>25</v>
      </c>
      <c r="C36" s="16">
        <v>2691</v>
      </c>
      <c r="D36" s="17" t="s">
        <v>38</v>
      </c>
      <c r="E36" s="18"/>
      <c r="F36" s="19"/>
      <c r="G36" s="20">
        <f>IFERROR(C36*F36,0)</f>
        <v>0</v>
      </c>
      <c r="L36" s="23" t="str">
        <f>IF(L35&lt;&gt;"",IF(VALUE(L35)&gt;0,IF(VALUE(MID(L35,1,1))&lt; 2,CONCATENATE("I",VALUE(L35)),CONCATENATE("J",MID(L35,1,1)-1)),""),"")</f>
        <v/>
      </c>
      <c r="M36" s="23" t="str">
        <f>IF(VALUE(MID(L35,2,1))&gt;0,CONCATENATE("I",MID(L35,2,1)),"")</f>
        <v/>
      </c>
      <c r="Q36" s="23" t="str">
        <f ca="1">IF(L36&lt;&gt;"",CONCATENATE(INDIRECT(L36),IF(M36&lt;&gt;"",IF(M36&lt;&gt;L36,IF(MID(L36,1,1)&lt;&gt;MID(M36,1,1),CONCATENATE(" e ",INDIRECT(M36)),""),""),""),IF(VALUE(L35)&gt;1," Centavos"," Centavo")),"")</f>
        <v/>
      </c>
      <c r="Z36" s="15">
        <v>30135</v>
      </c>
    </row>
    <row r="37" spans="1:26" ht="258.75" x14ac:dyDescent="0.25">
      <c r="A37" s="14">
        <v>15</v>
      </c>
      <c r="B37" s="14" t="s">
        <v>25</v>
      </c>
      <c r="C37" s="16">
        <v>3470</v>
      </c>
      <c r="D37" s="17" t="s">
        <v>39</v>
      </c>
      <c r="E37" s="18"/>
      <c r="F37" s="19"/>
      <c r="G37" s="20">
        <f>IFERROR(C37*F37,0)</f>
        <v>0</v>
      </c>
      <c r="Z37" s="15">
        <v>30136</v>
      </c>
    </row>
    <row r="38" spans="1:26" ht="258.75" x14ac:dyDescent="0.25">
      <c r="A38" s="14">
        <v>16</v>
      </c>
      <c r="B38" s="14" t="s">
        <v>25</v>
      </c>
      <c r="C38" s="16">
        <v>3738</v>
      </c>
      <c r="D38" s="17" t="s">
        <v>40</v>
      </c>
      <c r="E38" s="18"/>
      <c r="F38" s="19"/>
      <c r="G38" s="20">
        <f>IFERROR(C38*F38,0)</f>
        <v>0</v>
      </c>
      <c r="Z38" s="15">
        <v>30137</v>
      </c>
    </row>
    <row r="39" spans="1:26" ht="225" x14ac:dyDescent="0.25">
      <c r="A39" s="14">
        <v>17</v>
      </c>
      <c r="B39" s="14" t="s">
        <v>25</v>
      </c>
      <c r="C39" s="16">
        <v>3798</v>
      </c>
      <c r="D39" s="17" t="s">
        <v>41</v>
      </c>
      <c r="E39" s="18"/>
      <c r="F39" s="19"/>
      <c r="G39" s="20">
        <f>IFERROR(C39*F39,0)</f>
        <v>0</v>
      </c>
      <c r="Z39" s="15">
        <v>30141</v>
      </c>
    </row>
    <row r="40" spans="1:26" ht="191.25" x14ac:dyDescent="0.25">
      <c r="A40" s="14">
        <v>18</v>
      </c>
      <c r="B40" s="14" t="s">
        <v>25</v>
      </c>
      <c r="C40" s="16">
        <v>500</v>
      </c>
      <c r="D40" s="17" t="s">
        <v>42</v>
      </c>
      <c r="E40" s="18"/>
      <c r="F40" s="19"/>
      <c r="G40" s="20">
        <f>IFERROR(C40*F40,0)</f>
        <v>0</v>
      </c>
      <c r="Z40" s="15">
        <v>30142</v>
      </c>
    </row>
    <row r="41" spans="1:26" ht="168.75" x14ac:dyDescent="0.25">
      <c r="A41" s="14">
        <v>19</v>
      </c>
      <c r="B41" s="14" t="s">
        <v>25</v>
      </c>
      <c r="C41" s="16">
        <v>5881</v>
      </c>
      <c r="D41" s="17" t="s">
        <v>43</v>
      </c>
      <c r="E41" s="18"/>
      <c r="F41" s="19"/>
      <c r="G41" s="20">
        <f>IFERROR(C41*F41,0)</f>
        <v>0</v>
      </c>
      <c r="Z41" s="15">
        <v>30143</v>
      </c>
    </row>
    <row r="42" spans="1:26" ht="202.5" x14ac:dyDescent="0.25">
      <c r="A42" s="14">
        <v>20</v>
      </c>
      <c r="B42" s="14" t="s">
        <v>22</v>
      </c>
      <c r="C42" s="16">
        <v>150</v>
      </c>
      <c r="D42" s="17" t="s">
        <v>44</v>
      </c>
      <c r="E42" s="18"/>
      <c r="F42" s="19"/>
      <c r="G42" s="20">
        <f>IFERROR(C42*F42,0)</f>
        <v>0</v>
      </c>
      <c r="Z42" s="15">
        <v>30144</v>
      </c>
    </row>
    <row r="43" spans="1:26" ht="202.5" x14ac:dyDescent="0.25">
      <c r="A43" s="14">
        <v>21</v>
      </c>
      <c r="B43" s="14" t="s">
        <v>22</v>
      </c>
      <c r="C43" s="16">
        <v>150</v>
      </c>
      <c r="D43" s="17" t="s">
        <v>45</v>
      </c>
      <c r="E43" s="18"/>
      <c r="F43" s="19"/>
      <c r="G43" s="20">
        <f>IFERROR(C43*F43,0)</f>
        <v>0</v>
      </c>
      <c r="Z43" s="15">
        <v>30145</v>
      </c>
    </row>
    <row r="44" spans="1:26" ht="67.5" x14ac:dyDescent="0.25">
      <c r="A44" s="14">
        <v>22</v>
      </c>
      <c r="B44" s="14" t="s">
        <v>22</v>
      </c>
      <c r="C44" s="16">
        <v>1000</v>
      </c>
      <c r="D44" s="17" t="s">
        <v>46</v>
      </c>
      <c r="E44" s="18"/>
      <c r="F44" s="19"/>
      <c r="G44" s="20">
        <f>IFERROR(C44*F44,0)</f>
        <v>0</v>
      </c>
      <c r="Z44" s="15">
        <v>30146</v>
      </c>
    </row>
    <row r="45" spans="1:26" ht="56.25" x14ac:dyDescent="0.25">
      <c r="A45" s="14">
        <v>23</v>
      </c>
      <c r="B45" s="14" t="s">
        <v>22</v>
      </c>
      <c r="C45" s="16">
        <v>1000</v>
      </c>
      <c r="D45" s="17" t="s">
        <v>47</v>
      </c>
      <c r="E45" s="18"/>
      <c r="F45" s="19"/>
      <c r="G45" s="20">
        <f>IFERROR(C45*F45,0)</f>
        <v>0</v>
      </c>
      <c r="Z45" s="15">
        <v>30147</v>
      </c>
    </row>
    <row r="46" spans="1:26" ht="168.75" x14ac:dyDescent="0.25">
      <c r="A46" s="14">
        <v>24</v>
      </c>
      <c r="B46" s="14" t="s">
        <v>22</v>
      </c>
      <c r="C46" s="16">
        <v>831</v>
      </c>
      <c r="D46" s="17" t="s">
        <v>48</v>
      </c>
      <c r="E46" s="18"/>
      <c r="F46" s="19"/>
      <c r="G46" s="20">
        <f>IFERROR(C46*F46,0)</f>
        <v>0</v>
      </c>
      <c r="Z46" s="15">
        <v>30148</v>
      </c>
    </row>
    <row r="47" spans="1:26" ht="225" x14ac:dyDescent="0.25">
      <c r="A47" s="14">
        <v>25</v>
      </c>
      <c r="B47" s="14" t="s">
        <v>49</v>
      </c>
      <c r="C47" s="16">
        <v>36</v>
      </c>
      <c r="D47" s="17" t="s">
        <v>50</v>
      </c>
      <c r="E47" s="18"/>
      <c r="F47" s="19"/>
      <c r="G47" s="20">
        <f>IFERROR(C47*F47,0)</f>
        <v>0</v>
      </c>
      <c r="Z47" s="15">
        <v>30149</v>
      </c>
    </row>
    <row r="48" spans="1:26" ht="191.25" x14ac:dyDescent="0.25">
      <c r="A48" s="14">
        <v>26</v>
      </c>
      <c r="B48" s="14" t="s">
        <v>22</v>
      </c>
      <c r="C48" s="16">
        <v>1010</v>
      </c>
      <c r="D48" s="17" t="s">
        <v>51</v>
      </c>
      <c r="E48" s="18"/>
      <c r="F48" s="19"/>
      <c r="G48" s="20">
        <f>IFERROR(C48*F48,0)</f>
        <v>0</v>
      </c>
      <c r="Z48" s="15">
        <v>30150</v>
      </c>
    </row>
    <row r="49" spans="1:26" ht="191.25" x14ac:dyDescent="0.25">
      <c r="A49" s="14">
        <v>27</v>
      </c>
      <c r="B49" s="14" t="s">
        <v>22</v>
      </c>
      <c r="C49" s="16">
        <v>200</v>
      </c>
      <c r="D49" s="17" t="s">
        <v>52</v>
      </c>
      <c r="E49" s="18"/>
      <c r="F49" s="19"/>
      <c r="G49" s="20">
        <f>IFERROR(C49*F49,0)</f>
        <v>0</v>
      </c>
      <c r="Z49" s="15">
        <v>30151</v>
      </c>
    </row>
    <row r="50" spans="1:26" ht="180" x14ac:dyDescent="0.25">
      <c r="A50" s="14">
        <v>28</v>
      </c>
      <c r="B50" s="14" t="s">
        <v>22</v>
      </c>
      <c r="C50" s="16">
        <v>345</v>
      </c>
      <c r="D50" s="17" t="s">
        <v>53</v>
      </c>
      <c r="E50" s="18"/>
      <c r="F50" s="19"/>
      <c r="G50" s="20">
        <f>IFERROR(C50*F50,0)</f>
        <v>0</v>
      </c>
      <c r="Z50" s="15">
        <v>30152</v>
      </c>
    </row>
    <row r="51" spans="1:26" ht="135" x14ac:dyDescent="0.25">
      <c r="A51" s="14">
        <v>29</v>
      </c>
      <c r="B51" s="14" t="s">
        <v>22</v>
      </c>
      <c r="C51" s="16">
        <v>2050</v>
      </c>
      <c r="D51" s="17" t="s">
        <v>54</v>
      </c>
      <c r="E51" s="18"/>
      <c r="F51" s="19"/>
      <c r="G51" s="20">
        <f>IFERROR(C51*F51,0)</f>
        <v>0</v>
      </c>
      <c r="Z51" s="15">
        <v>30153</v>
      </c>
    </row>
    <row r="52" spans="1:26" ht="135" x14ac:dyDescent="0.25">
      <c r="A52" s="14">
        <v>30</v>
      </c>
      <c r="B52" s="14" t="s">
        <v>22</v>
      </c>
      <c r="C52" s="16">
        <v>100</v>
      </c>
      <c r="D52" s="17" t="s">
        <v>55</v>
      </c>
      <c r="E52" s="18"/>
      <c r="F52" s="19"/>
      <c r="G52" s="20">
        <f>IFERROR(C52*F52,0)</f>
        <v>0</v>
      </c>
      <c r="Z52" s="15">
        <v>30154</v>
      </c>
    </row>
    <row r="53" spans="1:26" ht="135" x14ac:dyDescent="0.25">
      <c r="A53" s="14">
        <v>31</v>
      </c>
      <c r="B53" s="14" t="s">
        <v>34</v>
      </c>
      <c r="C53" s="16">
        <v>1149</v>
      </c>
      <c r="D53" s="17" t="s">
        <v>56</v>
      </c>
      <c r="E53" s="18"/>
      <c r="F53" s="19"/>
      <c r="G53" s="20">
        <f>IFERROR(C53*F53,0)</f>
        <v>0</v>
      </c>
      <c r="Z53" s="15">
        <v>30155</v>
      </c>
    </row>
    <row r="54" spans="1:26" ht="236.25" x14ac:dyDescent="0.25">
      <c r="A54" s="14">
        <v>32</v>
      </c>
      <c r="B54" s="14" t="s">
        <v>22</v>
      </c>
      <c r="C54" s="16">
        <v>371</v>
      </c>
      <c r="D54" s="17" t="s">
        <v>57</v>
      </c>
      <c r="E54" s="18"/>
      <c r="F54" s="19"/>
      <c r="G54" s="20">
        <f>IFERROR(C54*F54,0)</f>
        <v>0</v>
      </c>
      <c r="Z54" s="15">
        <v>30156</v>
      </c>
    </row>
    <row r="55" spans="1:26" ht="123.75" x14ac:dyDescent="0.25">
      <c r="A55" s="14">
        <v>33</v>
      </c>
      <c r="B55" s="14" t="s">
        <v>22</v>
      </c>
      <c r="C55" s="16">
        <v>556</v>
      </c>
      <c r="D55" s="17" t="s">
        <v>58</v>
      </c>
      <c r="E55" s="18"/>
      <c r="F55" s="19"/>
      <c r="G55" s="20">
        <f>IFERROR(C55*F55,0)</f>
        <v>0</v>
      </c>
      <c r="Z55" s="15">
        <v>30157</v>
      </c>
    </row>
    <row r="56" spans="1:26" ht="157.5" x14ac:dyDescent="0.25">
      <c r="A56" s="14">
        <v>34</v>
      </c>
      <c r="B56" s="14" t="s">
        <v>22</v>
      </c>
      <c r="C56" s="16">
        <v>100</v>
      </c>
      <c r="D56" s="17" t="s">
        <v>59</v>
      </c>
      <c r="E56" s="18"/>
      <c r="F56" s="19"/>
      <c r="G56" s="20">
        <f>IFERROR(C56*F56,0)</f>
        <v>0</v>
      </c>
      <c r="Z56" s="15">
        <v>30158</v>
      </c>
    </row>
    <row r="57" spans="1:26" ht="191.25" x14ac:dyDescent="0.25">
      <c r="A57" s="14">
        <v>35</v>
      </c>
      <c r="B57" s="14" t="s">
        <v>22</v>
      </c>
      <c r="C57" s="16">
        <v>2644</v>
      </c>
      <c r="D57" s="17" t="s">
        <v>60</v>
      </c>
      <c r="E57" s="18"/>
      <c r="F57" s="19"/>
      <c r="G57" s="20">
        <f>IFERROR(C57*F57,0)</f>
        <v>0</v>
      </c>
      <c r="Z57" s="15">
        <v>30159</v>
      </c>
    </row>
    <row r="58" spans="1:26" ht="123.75" x14ac:dyDescent="0.25">
      <c r="A58" s="14">
        <v>36</v>
      </c>
      <c r="B58" s="14" t="s">
        <v>34</v>
      </c>
      <c r="C58" s="16">
        <v>129</v>
      </c>
      <c r="D58" s="17" t="s">
        <v>61</v>
      </c>
      <c r="E58" s="18"/>
      <c r="F58" s="19"/>
      <c r="G58" s="20">
        <f>IFERROR(C58*F58,0)</f>
        <v>0</v>
      </c>
      <c r="Z58" s="15">
        <v>30160</v>
      </c>
    </row>
    <row r="59" spans="1:26" ht="202.5" x14ac:dyDescent="0.25">
      <c r="A59" s="14">
        <v>37</v>
      </c>
      <c r="B59" s="14" t="s">
        <v>22</v>
      </c>
      <c r="C59" s="16">
        <v>1000</v>
      </c>
      <c r="D59" s="17" t="s">
        <v>62</v>
      </c>
      <c r="E59" s="18"/>
      <c r="F59" s="19"/>
      <c r="G59" s="20">
        <f>IFERROR(C59*F59,0)</f>
        <v>0</v>
      </c>
      <c r="Z59" s="15">
        <v>30161</v>
      </c>
    </row>
    <row r="60" spans="1:26" ht="22.5" x14ac:dyDescent="0.25">
      <c r="A60" s="14">
        <v>38</v>
      </c>
      <c r="B60" s="14" t="s">
        <v>22</v>
      </c>
      <c r="C60" s="16">
        <v>507</v>
      </c>
      <c r="D60" s="17" t="s">
        <v>63</v>
      </c>
      <c r="E60" s="18"/>
      <c r="F60" s="19"/>
      <c r="G60" s="20">
        <f>IFERROR(C60*F60,0)</f>
        <v>0</v>
      </c>
      <c r="Z60" s="15">
        <v>30162</v>
      </c>
    </row>
    <row r="61" spans="1:26" ht="191.25" x14ac:dyDescent="0.25">
      <c r="A61" s="14">
        <v>39</v>
      </c>
      <c r="B61" s="14" t="s">
        <v>22</v>
      </c>
      <c r="C61" s="16">
        <v>12</v>
      </c>
      <c r="D61" s="17" t="s">
        <v>64</v>
      </c>
      <c r="E61" s="18"/>
      <c r="F61" s="19"/>
      <c r="G61" s="20">
        <f>IFERROR(C61*F61,0)</f>
        <v>0</v>
      </c>
      <c r="Z61" s="15">
        <v>30163</v>
      </c>
    </row>
    <row r="62" spans="1:26" ht="135" x14ac:dyDescent="0.25">
      <c r="A62" s="14">
        <v>40</v>
      </c>
      <c r="B62" s="14" t="s">
        <v>22</v>
      </c>
      <c r="C62" s="16">
        <v>1238</v>
      </c>
      <c r="D62" s="17" t="s">
        <v>65</v>
      </c>
      <c r="E62" s="18"/>
      <c r="F62" s="19"/>
      <c r="G62" s="20">
        <f>IFERROR(C62*F62,0)</f>
        <v>0</v>
      </c>
      <c r="Z62" s="15">
        <v>30164</v>
      </c>
    </row>
    <row r="63" spans="1:26" ht="123.75" x14ac:dyDescent="0.25">
      <c r="A63" s="14">
        <v>41</v>
      </c>
      <c r="B63" s="14" t="s">
        <v>22</v>
      </c>
      <c r="C63" s="16">
        <v>896</v>
      </c>
      <c r="D63" s="17" t="s">
        <v>66</v>
      </c>
      <c r="E63" s="18"/>
      <c r="F63" s="19"/>
      <c r="G63" s="20">
        <f>IFERROR(C63*F63,0)</f>
        <v>0</v>
      </c>
      <c r="Z63" s="15">
        <v>30165</v>
      </c>
    </row>
    <row r="64" spans="1:26" ht="123.75" x14ac:dyDescent="0.25">
      <c r="A64" s="14">
        <v>42</v>
      </c>
      <c r="B64" s="14" t="s">
        <v>22</v>
      </c>
      <c r="C64" s="16">
        <v>1538</v>
      </c>
      <c r="D64" s="17" t="s">
        <v>67</v>
      </c>
      <c r="E64" s="18"/>
      <c r="F64" s="19"/>
      <c r="G64" s="20">
        <f>IFERROR(C64*F64,0)</f>
        <v>0</v>
      </c>
      <c r="Z64" s="15">
        <v>30166</v>
      </c>
    </row>
    <row r="65" spans="1:26" ht="135" x14ac:dyDescent="0.25">
      <c r="A65" s="14">
        <v>43</v>
      </c>
      <c r="B65" s="14" t="s">
        <v>22</v>
      </c>
      <c r="C65" s="16">
        <v>658</v>
      </c>
      <c r="D65" s="17" t="s">
        <v>68</v>
      </c>
      <c r="E65" s="18"/>
      <c r="F65" s="19"/>
      <c r="G65" s="20">
        <f>IFERROR(C65*F65,0)</f>
        <v>0</v>
      </c>
      <c r="Z65" s="15">
        <v>30167</v>
      </c>
    </row>
    <row r="66" spans="1:26" ht="78.75" x14ac:dyDescent="0.25">
      <c r="A66" s="14">
        <v>44</v>
      </c>
      <c r="B66" s="14" t="s">
        <v>22</v>
      </c>
      <c r="C66" s="16">
        <v>1275</v>
      </c>
      <c r="D66" s="17" t="s">
        <v>69</v>
      </c>
      <c r="E66" s="18"/>
      <c r="F66" s="19"/>
      <c r="G66" s="20">
        <f>IFERROR(C66*F66,0)</f>
        <v>0</v>
      </c>
      <c r="Z66" s="15">
        <v>30168</v>
      </c>
    </row>
    <row r="67" spans="1:26" ht="22.5" x14ac:dyDescent="0.25">
      <c r="A67" s="14">
        <v>45</v>
      </c>
      <c r="B67" s="14" t="s">
        <v>25</v>
      </c>
      <c r="C67" s="16">
        <v>1288</v>
      </c>
      <c r="D67" s="17" t="s">
        <v>70</v>
      </c>
      <c r="E67" s="18"/>
      <c r="F67" s="19"/>
      <c r="G67" s="20">
        <f>IFERROR(C67*F67,0)</f>
        <v>0</v>
      </c>
      <c r="Z67" s="15">
        <v>30169</v>
      </c>
    </row>
    <row r="68" spans="1:26" ht="135" x14ac:dyDescent="0.25">
      <c r="A68" s="14">
        <v>46</v>
      </c>
      <c r="B68" s="14" t="s">
        <v>22</v>
      </c>
      <c r="C68" s="16">
        <v>1200</v>
      </c>
      <c r="D68" s="17" t="s">
        <v>71</v>
      </c>
      <c r="E68" s="18"/>
      <c r="F68" s="19"/>
      <c r="G68" s="20">
        <f>IFERROR(C68*F68,0)</f>
        <v>0</v>
      </c>
      <c r="Z68" s="15">
        <v>30170</v>
      </c>
    </row>
    <row r="69" spans="1:26" ht="135" x14ac:dyDescent="0.25">
      <c r="A69" s="14">
        <v>47</v>
      </c>
      <c r="B69" s="14" t="s">
        <v>22</v>
      </c>
      <c r="C69" s="16">
        <v>1200</v>
      </c>
      <c r="D69" s="17" t="s">
        <v>72</v>
      </c>
      <c r="E69" s="18"/>
      <c r="F69" s="19"/>
      <c r="G69" s="20">
        <f>IFERROR(C69*F69,0)</f>
        <v>0</v>
      </c>
      <c r="Z69" s="15">
        <v>30171</v>
      </c>
    </row>
    <row r="70" spans="1:26" ht="191.25" x14ac:dyDescent="0.25">
      <c r="A70" s="14">
        <v>48</v>
      </c>
      <c r="B70" s="14" t="s">
        <v>22</v>
      </c>
      <c r="C70" s="16">
        <v>1680</v>
      </c>
      <c r="D70" s="17" t="s">
        <v>73</v>
      </c>
      <c r="E70" s="18"/>
      <c r="F70" s="19"/>
      <c r="G70" s="20">
        <f>IFERROR(C70*F70,0)</f>
        <v>0</v>
      </c>
      <c r="Z70" s="15">
        <v>30173</v>
      </c>
    </row>
    <row r="71" spans="1:26" ht="191.25" x14ac:dyDescent="0.25">
      <c r="A71" s="14">
        <v>49</v>
      </c>
      <c r="B71" s="14" t="s">
        <v>22</v>
      </c>
      <c r="C71" s="16">
        <v>132</v>
      </c>
      <c r="D71" s="17" t="s">
        <v>74</v>
      </c>
      <c r="E71" s="18"/>
      <c r="F71" s="19"/>
      <c r="G71" s="20">
        <f>IFERROR(C71*F71,0)</f>
        <v>0</v>
      </c>
      <c r="Z71" s="15">
        <v>30175</v>
      </c>
    </row>
    <row r="72" spans="1:26" ht="101.25" x14ac:dyDescent="0.25">
      <c r="A72" s="14">
        <v>50</v>
      </c>
      <c r="B72" s="14" t="s">
        <v>22</v>
      </c>
      <c r="C72" s="16">
        <v>2219</v>
      </c>
      <c r="D72" s="17" t="s">
        <v>75</v>
      </c>
      <c r="E72" s="18"/>
      <c r="F72" s="19"/>
      <c r="G72" s="20">
        <f>IFERROR(C72*F72,0)</f>
        <v>0</v>
      </c>
      <c r="Z72" s="15">
        <v>30196</v>
      </c>
    </row>
    <row r="73" spans="1:26" ht="33.75" x14ac:dyDescent="0.25">
      <c r="A73" s="14">
        <v>51</v>
      </c>
      <c r="B73" s="14" t="s">
        <v>25</v>
      </c>
      <c r="C73" s="16">
        <v>1000</v>
      </c>
      <c r="D73" s="17" t="s">
        <v>76</v>
      </c>
      <c r="E73" s="18"/>
      <c r="F73" s="19"/>
      <c r="G73" s="20">
        <f>IFERROR(C73*F73,0)</f>
        <v>0</v>
      </c>
      <c r="Z73" s="15">
        <v>30197</v>
      </c>
    </row>
    <row r="74" spans="1:26" ht="123.75" x14ac:dyDescent="0.25">
      <c r="A74" s="14">
        <v>52</v>
      </c>
      <c r="B74" s="14" t="s">
        <v>22</v>
      </c>
      <c r="C74" s="16">
        <v>2088</v>
      </c>
      <c r="D74" s="17" t="s">
        <v>77</v>
      </c>
      <c r="E74" s="18"/>
      <c r="F74" s="19"/>
      <c r="G74" s="20">
        <f>IFERROR(C74*F74,0)</f>
        <v>0</v>
      </c>
      <c r="Z74" s="15">
        <v>30198</v>
      </c>
    </row>
    <row r="75" spans="1:26" ht="78.75" x14ac:dyDescent="0.25">
      <c r="A75" s="14">
        <v>53</v>
      </c>
      <c r="B75" s="14" t="s">
        <v>22</v>
      </c>
      <c r="C75" s="16">
        <v>504</v>
      </c>
      <c r="D75" s="17" t="s">
        <v>78</v>
      </c>
      <c r="E75" s="18"/>
      <c r="F75" s="19"/>
      <c r="G75" s="20">
        <f>IFERROR(C75*F75,0)</f>
        <v>0</v>
      </c>
      <c r="Z75" s="15">
        <v>30238</v>
      </c>
    </row>
    <row r="76" spans="1:26" ht="191.25" x14ac:dyDescent="0.25">
      <c r="A76" s="14">
        <v>54</v>
      </c>
      <c r="B76" s="14" t="s">
        <v>34</v>
      </c>
      <c r="C76" s="16">
        <v>900</v>
      </c>
      <c r="D76" s="17" t="s">
        <v>79</v>
      </c>
      <c r="E76" s="18"/>
      <c r="F76" s="19"/>
      <c r="G76" s="20">
        <f>IFERROR(C76*F76,0)</f>
        <v>0</v>
      </c>
      <c r="Z76" s="15">
        <v>30200</v>
      </c>
    </row>
    <row r="77" spans="1:26" ht="180" x14ac:dyDescent="0.25">
      <c r="A77" s="14">
        <v>55</v>
      </c>
      <c r="B77" s="14" t="s">
        <v>34</v>
      </c>
      <c r="C77" s="16">
        <v>900</v>
      </c>
      <c r="D77" s="17" t="s">
        <v>80</v>
      </c>
      <c r="E77" s="18"/>
      <c r="F77" s="19"/>
      <c r="G77" s="20">
        <f>IFERROR(C77*F77,0)</f>
        <v>0</v>
      </c>
      <c r="Z77" s="15">
        <v>30201</v>
      </c>
    </row>
    <row r="78" spans="1:26" ht="168.75" x14ac:dyDescent="0.25">
      <c r="A78" s="14">
        <v>56</v>
      </c>
      <c r="B78" s="14" t="s">
        <v>34</v>
      </c>
      <c r="C78" s="16">
        <v>900</v>
      </c>
      <c r="D78" s="17" t="s">
        <v>81</v>
      </c>
      <c r="E78" s="18"/>
      <c r="F78" s="19"/>
      <c r="G78" s="20">
        <f>IFERROR(C78*F78,0)</f>
        <v>0</v>
      </c>
      <c r="Z78" s="15">
        <v>30202</v>
      </c>
    </row>
    <row r="79" spans="1:26" ht="180" x14ac:dyDescent="0.25">
      <c r="A79" s="14">
        <v>57</v>
      </c>
      <c r="B79" s="14" t="s">
        <v>34</v>
      </c>
      <c r="C79" s="16">
        <v>900</v>
      </c>
      <c r="D79" s="17" t="s">
        <v>82</v>
      </c>
      <c r="E79" s="18"/>
      <c r="F79" s="19"/>
      <c r="G79" s="20">
        <f>IFERROR(C79*F79,0)</f>
        <v>0</v>
      </c>
      <c r="Z79" s="15">
        <v>30205</v>
      </c>
    </row>
    <row r="80" spans="1:26" ht="180" x14ac:dyDescent="0.25">
      <c r="A80" s="14">
        <v>58</v>
      </c>
      <c r="B80" s="14" t="s">
        <v>34</v>
      </c>
      <c r="C80" s="16">
        <v>1536</v>
      </c>
      <c r="D80" s="17" t="s">
        <v>83</v>
      </c>
      <c r="E80" s="18"/>
      <c r="F80" s="19"/>
      <c r="G80" s="20">
        <f>IFERROR(C80*F80,0)</f>
        <v>0</v>
      </c>
      <c r="Z80" s="15">
        <v>30206</v>
      </c>
    </row>
    <row r="81" spans="1:26" ht="146.25" x14ac:dyDescent="0.25">
      <c r="A81" s="14">
        <v>59</v>
      </c>
      <c r="B81" s="14" t="s">
        <v>34</v>
      </c>
      <c r="C81" s="16">
        <v>500</v>
      </c>
      <c r="D81" s="17" t="s">
        <v>84</v>
      </c>
      <c r="E81" s="18"/>
      <c r="F81" s="19"/>
      <c r="G81" s="20">
        <f>IFERROR(C81*F81,0)</f>
        <v>0</v>
      </c>
      <c r="Z81" s="15">
        <v>30207</v>
      </c>
    </row>
    <row r="82" spans="1:26" ht="112.5" x14ac:dyDescent="0.25">
      <c r="A82" s="14">
        <v>60</v>
      </c>
      <c r="B82" s="14" t="s">
        <v>34</v>
      </c>
      <c r="C82" s="16">
        <v>500</v>
      </c>
      <c r="D82" s="17" t="s">
        <v>85</v>
      </c>
      <c r="E82" s="18"/>
      <c r="F82" s="19"/>
      <c r="G82" s="20">
        <f>IFERROR(C82*F82,0)</f>
        <v>0</v>
      </c>
      <c r="Z82" s="15">
        <v>30210</v>
      </c>
    </row>
    <row r="83" spans="1:26" x14ac:dyDescent="0.25">
      <c r="A83" s="14">
        <v>61</v>
      </c>
      <c r="B83" s="14" t="s">
        <v>22</v>
      </c>
      <c r="C83" s="16">
        <v>192</v>
      </c>
      <c r="D83" s="17" t="s">
        <v>86</v>
      </c>
      <c r="E83" s="18"/>
      <c r="F83" s="19"/>
      <c r="G83" s="20">
        <f>IFERROR(C83*F83,0)</f>
        <v>0</v>
      </c>
      <c r="Z83" s="15">
        <v>30212</v>
      </c>
    </row>
    <row r="84" spans="1:26" ht="22.5" x14ac:dyDescent="0.25">
      <c r="A84" s="14">
        <v>62</v>
      </c>
      <c r="B84" s="14" t="s">
        <v>22</v>
      </c>
      <c r="C84" s="16">
        <v>1500</v>
      </c>
      <c r="D84" s="17" t="s">
        <v>87</v>
      </c>
      <c r="E84" s="18"/>
      <c r="F84" s="19"/>
      <c r="G84" s="20">
        <f>IFERROR(C84*F84,0)</f>
        <v>0</v>
      </c>
      <c r="Z84" s="15">
        <v>30213</v>
      </c>
    </row>
    <row r="85" spans="1:26" x14ac:dyDescent="0.25">
      <c r="A85" s="14">
        <v>63</v>
      </c>
      <c r="B85" s="14" t="s">
        <v>22</v>
      </c>
      <c r="C85" s="16">
        <v>1600</v>
      </c>
      <c r="D85" s="17" t="s">
        <v>88</v>
      </c>
      <c r="E85" s="18"/>
      <c r="F85" s="19"/>
      <c r="G85" s="20">
        <f>IFERROR(C85*F85,0)</f>
        <v>0</v>
      </c>
      <c r="Z85" s="15">
        <v>30214</v>
      </c>
    </row>
    <row r="86" spans="1:26" x14ac:dyDescent="0.25">
      <c r="A86" s="14">
        <v>64</v>
      </c>
      <c r="B86" s="14" t="s">
        <v>22</v>
      </c>
      <c r="C86" s="16">
        <v>1800</v>
      </c>
      <c r="D86" s="17" t="s">
        <v>89</v>
      </c>
      <c r="E86" s="18"/>
      <c r="F86" s="19"/>
      <c r="G86" s="20">
        <f>IFERROR(C86*F86,0)</f>
        <v>0</v>
      </c>
      <c r="Z86" s="15">
        <v>30215</v>
      </c>
    </row>
    <row r="87" spans="1:26" x14ac:dyDescent="0.25">
      <c r="A87" s="14">
        <v>65</v>
      </c>
      <c r="B87" s="14" t="s">
        <v>22</v>
      </c>
      <c r="C87" s="16">
        <v>1300</v>
      </c>
      <c r="D87" s="17" t="s">
        <v>90</v>
      </c>
      <c r="E87" s="18"/>
      <c r="F87" s="19"/>
      <c r="G87" s="20">
        <f>IFERROR(C87*F87,0)</f>
        <v>0</v>
      </c>
      <c r="Z87" s="15">
        <v>30217</v>
      </c>
    </row>
    <row r="88" spans="1:26" ht="157.5" x14ac:dyDescent="0.25">
      <c r="A88" s="14">
        <v>66</v>
      </c>
      <c r="B88" s="14" t="s">
        <v>22</v>
      </c>
      <c r="C88" s="16">
        <v>450</v>
      </c>
      <c r="D88" s="17" t="s">
        <v>91</v>
      </c>
      <c r="E88" s="18"/>
      <c r="F88" s="19"/>
      <c r="G88" s="20">
        <f>IFERROR(C88*F88,0)</f>
        <v>0</v>
      </c>
      <c r="Z88" s="15">
        <v>30219</v>
      </c>
    </row>
    <row r="89" spans="1:26" ht="78.75" x14ac:dyDescent="0.25">
      <c r="A89" s="14">
        <v>67</v>
      </c>
      <c r="B89" s="14" t="s">
        <v>92</v>
      </c>
      <c r="C89" s="16">
        <v>580</v>
      </c>
      <c r="D89" s="17" t="s">
        <v>93</v>
      </c>
      <c r="E89" s="18"/>
      <c r="F89" s="19"/>
      <c r="G89" s="20">
        <f>IFERROR(C89*F89,0)</f>
        <v>0</v>
      </c>
      <c r="Z89" s="15">
        <v>30221</v>
      </c>
    </row>
    <row r="90" spans="1:26" ht="78.75" x14ac:dyDescent="0.25">
      <c r="A90" s="14">
        <v>68</v>
      </c>
      <c r="B90" s="14" t="s">
        <v>92</v>
      </c>
      <c r="C90" s="16">
        <v>580</v>
      </c>
      <c r="D90" s="17" t="s">
        <v>94</v>
      </c>
      <c r="E90" s="18"/>
      <c r="F90" s="19"/>
      <c r="G90" s="20">
        <f>IFERROR(C90*F90,0)</f>
        <v>0</v>
      </c>
      <c r="Z90" s="15">
        <v>30222</v>
      </c>
    </row>
    <row r="91" spans="1:26" ht="78.75" x14ac:dyDescent="0.25">
      <c r="A91" s="14">
        <v>69</v>
      </c>
      <c r="B91" s="14" t="s">
        <v>92</v>
      </c>
      <c r="C91" s="16">
        <v>580</v>
      </c>
      <c r="D91" s="17" t="s">
        <v>95</v>
      </c>
      <c r="E91" s="18"/>
      <c r="F91" s="19"/>
      <c r="G91" s="20">
        <f>IFERROR(C91*F91,0)</f>
        <v>0</v>
      </c>
      <c r="Z91" s="15">
        <v>30223</v>
      </c>
    </row>
    <row r="92" spans="1:26" ht="78.75" x14ac:dyDescent="0.25">
      <c r="A92" s="14">
        <v>70</v>
      </c>
      <c r="B92" s="14" t="s">
        <v>22</v>
      </c>
      <c r="C92" s="16">
        <v>580</v>
      </c>
      <c r="D92" s="17" t="s">
        <v>96</v>
      </c>
      <c r="E92" s="18"/>
      <c r="F92" s="19"/>
      <c r="G92" s="20">
        <f>IFERROR(C92*F92,0)</f>
        <v>0</v>
      </c>
      <c r="Z92" s="15">
        <v>30224</v>
      </c>
    </row>
    <row r="93" spans="1:26" ht="78.75" x14ac:dyDescent="0.25">
      <c r="A93" s="14">
        <v>71</v>
      </c>
      <c r="B93" s="14" t="s">
        <v>92</v>
      </c>
      <c r="C93" s="16">
        <v>580</v>
      </c>
      <c r="D93" s="17" t="s">
        <v>97</v>
      </c>
      <c r="E93" s="18"/>
      <c r="F93" s="19"/>
      <c r="G93" s="20">
        <f>IFERROR(C93*F93,0)</f>
        <v>0</v>
      </c>
      <c r="Z93" s="15">
        <v>30225</v>
      </c>
    </row>
    <row r="94" spans="1:26" ht="112.5" x14ac:dyDescent="0.25">
      <c r="A94" s="14">
        <v>72</v>
      </c>
      <c r="B94" s="14" t="s">
        <v>22</v>
      </c>
      <c r="C94" s="16">
        <v>3980</v>
      </c>
      <c r="D94" s="17" t="s">
        <v>98</v>
      </c>
      <c r="E94" s="18"/>
      <c r="F94" s="19"/>
      <c r="G94" s="20">
        <f>IFERROR(C94*F94,0)</f>
        <v>0</v>
      </c>
      <c r="Z94" s="15">
        <v>30226</v>
      </c>
    </row>
    <row r="95" spans="1:26" x14ac:dyDescent="0.25">
      <c r="A95" s="14">
        <v>73</v>
      </c>
      <c r="B95" s="14" t="s">
        <v>22</v>
      </c>
      <c r="C95" s="16">
        <v>1600</v>
      </c>
      <c r="D95" s="17" t="s">
        <v>99</v>
      </c>
      <c r="E95" s="18"/>
      <c r="F95" s="19"/>
      <c r="G95" s="20">
        <f>IFERROR(C95*F95,0)</f>
        <v>0</v>
      </c>
      <c r="Z95" s="15">
        <v>30227</v>
      </c>
    </row>
    <row r="96" spans="1:26" ht="22.5" x14ac:dyDescent="0.25">
      <c r="A96" s="14">
        <v>74</v>
      </c>
      <c r="B96" s="14" t="s">
        <v>22</v>
      </c>
      <c r="C96" s="16">
        <v>1600</v>
      </c>
      <c r="D96" s="17" t="s">
        <v>100</v>
      </c>
      <c r="E96" s="18"/>
      <c r="F96" s="19"/>
      <c r="G96" s="20">
        <f>IFERROR(C96*F96,0)</f>
        <v>0</v>
      </c>
      <c r="Z96" s="15">
        <v>30228</v>
      </c>
    </row>
    <row r="97" spans="1:26" ht="22.5" x14ac:dyDescent="0.25">
      <c r="A97" s="14">
        <v>75</v>
      </c>
      <c r="B97" s="14" t="s">
        <v>22</v>
      </c>
      <c r="C97" s="16">
        <v>1600</v>
      </c>
      <c r="D97" s="17" t="s">
        <v>101</v>
      </c>
      <c r="E97" s="18"/>
      <c r="F97" s="19"/>
      <c r="G97" s="20">
        <f>IFERROR(C97*F97,0)</f>
        <v>0</v>
      </c>
      <c r="Z97" s="15">
        <v>30229</v>
      </c>
    </row>
    <row r="98" spans="1:26" x14ac:dyDescent="0.25">
      <c r="A98" s="14">
        <v>76</v>
      </c>
      <c r="B98" s="14" t="s">
        <v>102</v>
      </c>
      <c r="C98" s="16">
        <v>1600</v>
      </c>
      <c r="D98" s="17" t="s">
        <v>103</v>
      </c>
      <c r="E98" s="18"/>
      <c r="F98" s="19"/>
      <c r="G98" s="20">
        <f>IFERROR(C98*F98,0)</f>
        <v>0</v>
      </c>
      <c r="Z98" s="15">
        <v>30230</v>
      </c>
    </row>
    <row r="99" spans="1:26" ht="112.5" x14ac:dyDescent="0.25">
      <c r="A99" s="14">
        <v>77</v>
      </c>
      <c r="B99" s="14" t="s">
        <v>22</v>
      </c>
      <c r="C99" s="16">
        <v>500</v>
      </c>
      <c r="D99" s="17" t="s">
        <v>104</v>
      </c>
      <c r="E99" s="18"/>
      <c r="F99" s="19"/>
      <c r="G99" s="20">
        <f>IFERROR(C99*F99,0)</f>
        <v>0</v>
      </c>
      <c r="Z99" s="15">
        <v>30239</v>
      </c>
    </row>
    <row r="100" spans="1:26" ht="45" x14ac:dyDescent="0.25">
      <c r="A100" s="14">
        <v>78</v>
      </c>
      <c r="B100" s="14" t="s">
        <v>105</v>
      </c>
      <c r="C100" s="16">
        <v>447</v>
      </c>
      <c r="D100" s="17" t="s">
        <v>106</v>
      </c>
      <c r="E100" s="18"/>
      <c r="F100" s="19"/>
      <c r="G100" s="20">
        <f>IFERROR(C100*F100,0)</f>
        <v>0</v>
      </c>
      <c r="Z100" s="15">
        <v>30240</v>
      </c>
    </row>
    <row r="101" spans="1:26" ht="45" x14ac:dyDescent="0.25">
      <c r="A101" s="14">
        <v>79</v>
      </c>
      <c r="B101" s="14" t="s">
        <v>105</v>
      </c>
      <c r="C101" s="16">
        <v>368</v>
      </c>
      <c r="D101" s="17" t="s">
        <v>107</v>
      </c>
      <c r="E101" s="18"/>
      <c r="F101" s="19"/>
      <c r="G101" s="20">
        <f>IFERROR(C101*F101,0)</f>
        <v>0</v>
      </c>
      <c r="Z101" s="15">
        <v>30241</v>
      </c>
    </row>
    <row r="102" spans="1:26" ht="180" x14ac:dyDescent="0.25">
      <c r="A102" s="14">
        <v>80</v>
      </c>
      <c r="B102" s="14" t="s">
        <v>105</v>
      </c>
      <c r="C102" s="16">
        <v>230</v>
      </c>
      <c r="D102" s="17" t="s">
        <v>108</v>
      </c>
      <c r="E102" s="18"/>
      <c r="F102" s="19"/>
      <c r="G102" s="20">
        <f>IFERROR(C102*F102,0)</f>
        <v>0</v>
      </c>
      <c r="Z102" s="15">
        <v>30242</v>
      </c>
    </row>
    <row r="103" spans="1:26" ht="67.5" x14ac:dyDescent="0.25">
      <c r="A103" s="14">
        <v>81</v>
      </c>
      <c r="B103" s="14" t="s">
        <v>105</v>
      </c>
      <c r="C103" s="16">
        <v>228</v>
      </c>
      <c r="D103" s="17" t="s">
        <v>109</v>
      </c>
      <c r="E103" s="18"/>
      <c r="F103" s="19"/>
      <c r="G103" s="20">
        <f>IFERROR(C103*F103,0)</f>
        <v>0</v>
      </c>
      <c r="Z103" s="15">
        <v>30243</v>
      </c>
    </row>
    <row r="104" spans="1:26" ht="56.25" x14ac:dyDescent="0.25">
      <c r="A104" s="14">
        <v>82</v>
      </c>
      <c r="B104" s="14" t="s">
        <v>105</v>
      </c>
      <c r="C104" s="16">
        <v>88</v>
      </c>
      <c r="D104" s="17" t="s">
        <v>110</v>
      </c>
      <c r="E104" s="18"/>
      <c r="F104" s="19"/>
      <c r="G104" s="20">
        <f>IFERROR(C104*F104,0)</f>
        <v>0</v>
      </c>
      <c r="Z104" s="15">
        <v>30244</v>
      </c>
    </row>
    <row r="105" spans="1:26" x14ac:dyDescent="0.25">
      <c r="A105" s="14">
        <v>83</v>
      </c>
      <c r="B105" s="14" t="s">
        <v>105</v>
      </c>
      <c r="C105" s="16">
        <v>380</v>
      </c>
      <c r="D105" s="17" t="s">
        <v>111</v>
      </c>
      <c r="E105" s="18"/>
      <c r="F105" s="19"/>
      <c r="G105" s="20">
        <f>IFERROR(C105*F105,0)</f>
        <v>0</v>
      </c>
      <c r="Z105" s="15">
        <v>30245</v>
      </c>
    </row>
    <row r="106" spans="1:26" ht="33.75" x14ac:dyDescent="0.25">
      <c r="A106" s="14">
        <v>84</v>
      </c>
      <c r="B106" s="14" t="s">
        <v>112</v>
      </c>
      <c r="C106" s="16">
        <v>588</v>
      </c>
      <c r="D106" s="17" t="s">
        <v>113</v>
      </c>
      <c r="E106" s="18"/>
      <c r="F106" s="19"/>
      <c r="G106" s="20">
        <f>IFERROR(C106*F106,0)</f>
        <v>0</v>
      </c>
      <c r="Z106" s="15">
        <v>30246</v>
      </c>
    </row>
    <row r="107" spans="1:26" x14ac:dyDescent="0.25">
      <c r="A107" s="14">
        <v>85</v>
      </c>
      <c r="B107" s="14" t="s">
        <v>34</v>
      </c>
      <c r="C107" s="16">
        <v>232</v>
      </c>
      <c r="D107" s="17" t="s">
        <v>114</v>
      </c>
      <c r="E107" s="18"/>
      <c r="F107" s="19"/>
      <c r="G107" s="20">
        <f>IFERROR(C107*F107,0)</f>
        <v>0</v>
      </c>
      <c r="Z107" s="15">
        <v>30247</v>
      </c>
    </row>
    <row r="108" spans="1:26" ht="180" x14ac:dyDescent="0.25">
      <c r="A108" s="14">
        <v>86</v>
      </c>
      <c r="B108" s="14" t="s">
        <v>34</v>
      </c>
      <c r="C108" s="16">
        <v>4430</v>
      </c>
      <c r="D108" s="17" t="s">
        <v>115</v>
      </c>
      <c r="E108" s="18"/>
      <c r="F108" s="19"/>
      <c r="G108" s="20">
        <f>IFERROR(C108*F108,0)</f>
        <v>0</v>
      </c>
      <c r="Z108" s="15">
        <v>30248</v>
      </c>
    </row>
    <row r="109" spans="1:26" ht="157.5" x14ac:dyDescent="0.25">
      <c r="A109" s="14">
        <v>87</v>
      </c>
      <c r="B109" s="14" t="s">
        <v>34</v>
      </c>
      <c r="C109" s="16">
        <v>3722</v>
      </c>
      <c r="D109" s="17" t="s">
        <v>116</v>
      </c>
      <c r="E109" s="18"/>
      <c r="F109" s="19"/>
      <c r="G109" s="20">
        <f>IFERROR(C109*F109,0)</f>
        <v>0</v>
      </c>
      <c r="Z109" s="15">
        <v>30249</v>
      </c>
    </row>
    <row r="110" spans="1:26" ht="191.25" x14ac:dyDescent="0.25">
      <c r="A110" s="14">
        <v>88</v>
      </c>
      <c r="B110" s="14" t="s">
        <v>34</v>
      </c>
      <c r="C110" s="16">
        <v>2482</v>
      </c>
      <c r="D110" s="17" t="s">
        <v>117</v>
      </c>
      <c r="E110" s="18"/>
      <c r="F110" s="19"/>
      <c r="G110" s="20">
        <f>IFERROR(C110*F110,0)</f>
        <v>0</v>
      </c>
      <c r="Z110" s="15">
        <v>30250</v>
      </c>
    </row>
    <row r="111" spans="1:26" x14ac:dyDescent="0.25">
      <c r="A111" s="14">
        <v>89</v>
      </c>
      <c r="B111" s="14" t="s">
        <v>34</v>
      </c>
      <c r="C111" s="16">
        <v>792</v>
      </c>
      <c r="D111" s="17" t="s">
        <v>118</v>
      </c>
      <c r="E111" s="18"/>
      <c r="F111" s="19"/>
      <c r="G111" s="20">
        <f>IFERROR(C111*F111,0)</f>
        <v>0</v>
      </c>
      <c r="Z111" s="15">
        <v>30251</v>
      </c>
    </row>
    <row r="112" spans="1:26" ht="112.5" x14ac:dyDescent="0.25">
      <c r="A112" s="14">
        <v>90</v>
      </c>
      <c r="B112" s="14" t="s">
        <v>34</v>
      </c>
      <c r="C112" s="16">
        <v>748</v>
      </c>
      <c r="D112" s="17" t="s">
        <v>119</v>
      </c>
      <c r="E112" s="18"/>
      <c r="F112" s="19"/>
      <c r="G112" s="20">
        <f>IFERROR(C112*F112,0)</f>
        <v>0</v>
      </c>
      <c r="Z112" s="15">
        <v>30252</v>
      </c>
    </row>
    <row r="113" spans="1:26" ht="123.75" x14ac:dyDescent="0.25">
      <c r="A113" s="14">
        <v>91</v>
      </c>
      <c r="B113" s="14" t="s">
        <v>34</v>
      </c>
      <c r="C113" s="16">
        <v>806</v>
      </c>
      <c r="D113" s="17" t="s">
        <v>120</v>
      </c>
      <c r="E113" s="18"/>
      <c r="F113" s="19"/>
      <c r="G113" s="20">
        <f>IFERROR(C113*F113,0)</f>
        <v>0</v>
      </c>
      <c r="Z113" s="15">
        <v>30253</v>
      </c>
    </row>
    <row r="114" spans="1:26" ht="112.5" x14ac:dyDescent="0.25">
      <c r="A114" s="14">
        <v>92</v>
      </c>
      <c r="B114" s="14" t="s">
        <v>34</v>
      </c>
      <c r="C114" s="16">
        <v>936</v>
      </c>
      <c r="D114" s="17" t="s">
        <v>121</v>
      </c>
      <c r="E114" s="18"/>
      <c r="F114" s="19"/>
      <c r="G114" s="20">
        <f>IFERROR(C114*F114,0)</f>
        <v>0</v>
      </c>
      <c r="Z114" s="15">
        <v>30254</v>
      </c>
    </row>
    <row r="115" spans="1:26" x14ac:dyDescent="0.25">
      <c r="A115" s="14">
        <v>93</v>
      </c>
      <c r="B115" s="14" t="s">
        <v>34</v>
      </c>
      <c r="C115" s="16">
        <v>1136</v>
      </c>
      <c r="D115" s="17" t="s">
        <v>122</v>
      </c>
      <c r="E115" s="18"/>
      <c r="F115" s="19"/>
      <c r="G115" s="20">
        <f>IFERROR(C115*F115,0)</f>
        <v>0</v>
      </c>
      <c r="Z115" s="15">
        <v>30262</v>
      </c>
    </row>
    <row r="116" spans="1:26" ht="123.75" x14ac:dyDescent="0.25">
      <c r="A116" s="14">
        <v>94</v>
      </c>
      <c r="B116" s="14" t="s">
        <v>34</v>
      </c>
      <c r="C116" s="16">
        <v>7280</v>
      </c>
      <c r="D116" s="17" t="s">
        <v>123</v>
      </c>
      <c r="E116" s="18"/>
      <c r="F116" s="19"/>
      <c r="G116" s="20">
        <f>IFERROR(C116*F116,0)</f>
        <v>0</v>
      </c>
      <c r="Z116" s="15">
        <v>30260</v>
      </c>
    </row>
    <row r="117" spans="1:26" ht="22.5" x14ac:dyDescent="0.25">
      <c r="A117" s="14">
        <v>95</v>
      </c>
      <c r="B117" s="14" t="s">
        <v>25</v>
      </c>
      <c r="C117" s="16">
        <v>564</v>
      </c>
      <c r="D117" s="17" t="s">
        <v>124</v>
      </c>
      <c r="E117" s="18"/>
      <c r="F117" s="19"/>
      <c r="G117" s="20">
        <f>IFERROR(C117*F117,0)</f>
        <v>0</v>
      </c>
      <c r="Z117" s="15">
        <v>30261</v>
      </c>
    </row>
    <row r="118" spans="1:26" x14ac:dyDescent="0.25">
      <c r="A118" s="14">
        <v>96</v>
      </c>
      <c r="B118" s="14" t="s">
        <v>34</v>
      </c>
      <c r="C118" s="16">
        <v>914</v>
      </c>
      <c r="D118" s="17" t="s">
        <v>125</v>
      </c>
      <c r="E118" s="18"/>
      <c r="F118" s="19"/>
      <c r="G118" s="20">
        <f>IFERROR(C118*F118,0)</f>
        <v>0</v>
      </c>
      <c r="Z118" s="15">
        <v>30263</v>
      </c>
    </row>
    <row r="119" spans="1:26" x14ac:dyDescent="0.25">
      <c r="A119" s="14">
        <v>97</v>
      </c>
      <c r="B119" s="14" t="s">
        <v>34</v>
      </c>
      <c r="C119" s="16">
        <v>974</v>
      </c>
      <c r="D119" s="17" t="s">
        <v>126</v>
      </c>
      <c r="E119" s="18"/>
      <c r="F119" s="19"/>
      <c r="G119" s="20">
        <f>IFERROR(C119*F119,0)</f>
        <v>0</v>
      </c>
      <c r="Z119" s="15">
        <v>30264</v>
      </c>
    </row>
    <row r="120" spans="1:26" x14ac:dyDescent="0.25">
      <c r="A120" s="14">
        <v>98</v>
      </c>
      <c r="B120" s="14" t="s">
        <v>34</v>
      </c>
      <c r="C120" s="16">
        <v>444</v>
      </c>
      <c r="D120" s="17" t="s">
        <v>127</v>
      </c>
      <c r="E120" s="18"/>
      <c r="F120" s="19"/>
      <c r="G120" s="20">
        <f>IFERROR(C120*F120,0)</f>
        <v>0</v>
      </c>
      <c r="Z120" s="15">
        <v>30265</v>
      </c>
    </row>
    <row r="121" spans="1:26" ht="123.75" x14ac:dyDescent="0.25">
      <c r="A121" s="14">
        <v>99</v>
      </c>
      <c r="B121" s="14" t="s">
        <v>34</v>
      </c>
      <c r="C121" s="16">
        <v>1192</v>
      </c>
      <c r="D121" s="17" t="s">
        <v>128</v>
      </c>
      <c r="E121" s="18"/>
      <c r="F121" s="19"/>
      <c r="G121" s="20">
        <f>IFERROR(C121*F121,0)</f>
        <v>0</v>
      </c>
      <c r="Z121" s="15">
        <v>30266</v>
      </c>
    </row>
    <row r="122" spans="1:26" ht="56.25" x14ac:dyDescent="0.25">
      <c r="A122" s="14">
        <v>100</v>
      </c>
      <c r="B122" s="14" t="s">
        <v>34</v>
      </c>
      <c r="C122" s="16">
        <v>220</v>
      </c>
      <c r="D122" s="17" t="s">
        <v>129</v>
      </c>
      <c r="E122" s="18"/>
      <c r="F122" s="19"/>
      <c r="G122" s="20">
        <f>IFERROR(C122*F122,0)</f>
        <v>0</v>
      </c>
      <c r="Z122" s="15">
        <v>30267</v>
      </c>
    </row>
    <row r="123" spans="1:26" ht="202.5" x14ac:dyDescent="0.25">
      <c r="A123" s="14">
        <v>101</v>
      </c>
      <c r="B123" s="14" t="s">
        <v>34</v>
      </c>
      <c r="C123" s="16">
        <v>1439</v>
      </c>
      <c r="D123" s="17" t="s">
        <v>130</v>
      </c>
      <c r="E123" s="18"/>
      <c r="F123" s="19"/>
      <c r="G123" s="20">
        <f>IFERROR(C123*F123,0)</f>
        <v>0</v>
      </c>
      <c r="Z123" s="15">
        <v>30268</v>
      </c>
    </row>
    <row r="124" spans="1:26" ht="270" x14ac:dyDescent="0.25">
      <c r="A124" s="14">
        <v>102</v>
      </c>
      <c r="B124" s="14" t="s">
        <v>34</v>
      </c>
      <c r="C124" s="16">
        <v>1436</v>
      </c>
      <c r="D124" s="17" t="s">
        <v>131</v>
      </c>
      <c r="E124" s="18"/>
      <c r="F124" s="19"/>
      <c r="G124" s="20">
        <f>IFERROR(C124*F124,0)</f>
        <v>0</v>
      </c>
      <c r="Z124" s="15">
        <v>30269</v>
      </c>
    </row>
    <row r="125" spans="1:26" ht="191.25" x14ac:dyDescent="0.25">
      <c r="A125" s="14">
        <v>103</v>
      </c>
      <c r="B125" s="14" t="s">
        <v>34</v>
      </c>
      <c r="C125" s="16">
        <v>1337</v>
      </c>
      <c r="D125" s="17" t="s">
        <v>132</v>
      </c>
      <c r="E125" s="18"/>
      <c r="F125" s="19"/>
      <c r="G125" s="20">
        <f>IFERROR(C125*F125,0)</f>
        <v>0</v>
      </c>
      <c r="Z125" s="15">
        <v>30270</v>
      </c>
    </row>
    <row r="126" spans="1:26" x14ac:dyDescent="0.25">
      <c r="A126" s="14">
        <v>104</v>
      </c>
      <c r="B126" s="14" t="s">
        <v>34</v>
      </c>
      <c r="C126" s="16">
        <v>460</v>
      </c>
      <c r="D126" s="17" t="s">
        <v>133</v>
      </c>
      <c r="E126" s="18"/>
      <c r="F126" s="19"/>
      <c r="G126" s="20">
        <f>IFERROR(C126*F126,0)</f>
        <v>0</v>
      </c>
      <c r="Z126" s="15">
        <v>30271</v>
      </c>
    </row>
    <row r="127" spans="1:26" ht="45" x14ac:dyDescent="0.25">
      <c r="A127" s="14">
        <v>105</v>
      </c>
      <c r="B127" s="14" t="s">
        <v>22</v>
      </c>
      <c r="C127" s="16">
        <v>1634</v>
      </c>
      <c r="D127" s="17" t="s">
        <v>134</v>
      </c>
      <c r="E127" s="18"/>
      <c r="F127" s="19"/>
      <c r="G127" s="20">
        <f>IFERROR(C127*F127,0)</f>
        <v>0</v>
      </c>
      <c r="Z127" s="15">
        <v>30272</v>
      </c>
    </row>
    <row r="128" spans="1:26" ht="90" x14ac:dyDescent="0.25">
      <c r="A128" s="14">
        <v>106</v>
      </c>
      <c r="B128" s="14" t="s">
        <v>34</v>
      </c>
      <c r="C128" s="16">
        <v>1284</v>
      </c>
      <c r="D128" s="17" t="s">
        <v>135</v>
      </c>
      <c r="E128" s="18"/>
      <c r="F128" s="19"/>
      <c r="G128" s="20">
        <f>IFERROR(C128*F128,0)</f>
        <v>0</v>
      </c>
      <c r="Z128" s="15">
        <v>30273</v>
      </c>
    </row>
    <row r="129" spans="1:26" ht="78.75" x14ac:dyDescent="0.25">
      <c r="A129" s="14">
        <v>107</v>
      </c>
      <c r="B129" s="14" t="s">
        <v>34</v>
      </c>
      <c r="C129" s="16">
        <v>664</v>
      </c>
      <c r="D129" s="17" t="s">
        <v>136</v>
      </c>
      <c r="E129" s="18"/>
      <c r="F129" s="19"/>
      <c r="G129" s="20">
        <f>IFERROR(C129*F129,0)</f>
        <v>0</v>
      </c>
      <c r="Z129" s="15">
        <v>30274</v>
      </c>
    </row>
    <row r="130" spans="1:26" ht="90" x14ac:dyDescent="0.25">
      <c r="A130" s="14">
        <v>108</v>
      </c>
      <c r="B130" s="14" t="s">
        <v>137</v>
      </c>
      <c r="C130" s="16">
        <v>1901</v>
      </c>
      <c r="D130" s="17" t="s">
        <v>138</v>
      </c>
      <c r="E130" s="18"/>
      <c r="F130" s="19"/>
      <c r="G130" s="20">
        <f>IFERROR(C130*F130,0)</f>
        <v>0</v>
      </c>
      <c r="Z130" s="15">
        <v>30275</v>
      </c>
    </row>
    <row r="131" spans="1:26" ht="90" x14ac:dyDescent="0.25">
      <c r="A131" s="14">
        <v>109</v>
      </c>
      <c r="B131" s="14" t="s">
        <v>34</v>
      </c>
      <c r="C131" s="16">
        <v>3420</v>
      </c>
      <c r="D131" s="17" t="s">
        <v>139</v>
      </c>
      <c r="E131" s="18"/>
      <c r="F131" s="19"/>
      <c r="G131" s="20">
        <f>IFERROR(C131*F131,0)</f>
        <v>0</v>
      </c>
      <c r="Z131" s="15">
        <v>30276</v>
      </c>
    </row>
    <row r="132" spans="1:26" ht="157.5" x14ac:dyDescent="0.25">
      <c r="A132" s="14">
        <v>110</v>
      </c>
      <c r="B132" s="14" t="s">
        <v>34</v>
      </c>
      <c r="C132" s="16">
        <v>828</v>
      </c>
      <c r="D132" s="17" t="s">
        <v>140</v>
      </c>
      <c r="E132" s="18"/>
      <c r="F132" s="19"/>
      <c r="G132" s="20">
        <f>IFERROR(C132*F132,0)</f>
        <v>0</v>
      </c>
      <c r="Z132" s="15">
        <v>30277</v>
      </c>
    </row>
    <row r="133" spans="1:26" ht="146.25" x14ac:dyDescent="0.25">
      <c r="A133" s="14">
        <v>111</v>
      </c>
      <c r="B133" s="14" t="s">
        <v>34</v>
      </c>
      <c r="C133" s="16">
        <v>2390</v>
      </c>
      <c r="D133" s="17" t="s">
        <v>141</v>
      </c>
      <c r="E133" s="18"/>
      <c r="F133" s="19"/>
      <c r="G133" s="20">
        <f>IFERROR(C133*F133,0)</f>
        <v>0</v>
      </c>
      <c r="Z133" s="15">
        <v>30279</v>
      </c>
    </row>
    <row r="134" spans="1:26" ht="135" x14ac:dyDescent="0.25">
      <c r="A134" s="14">
        <v>112</v>
      </c>
      <c r="B134" s="14" t="s">
        <v>34</v>
      </c>
      <c r="C134" s="16">
        <v>1240</v>
      </c>
      <c r="D134" s="17" t="s">
        <v>142</v>
      </c>
      <c r="E134" s="18"/>
      <c r="F134" s="19"/>
      <c r="G134" s="20">
        <f>IFERROR(C134*F134,0)</f>
        <v>0</v>
      </c>
      <c r="Z134" s="15">
        <v>30280</v>
      </c>
    </row>
    <row r="135" spans="1:26" ht="90" x14ac:dyDescent="0.25">
      <c r="A135" s="14">
        <v>113</v>
      </c>
      <c r="B135" s="14" t="s">
        <v>22</v>
      </c>
      <c r="C135" s="16">
        <v>2012</v>
      </c>
      <c r="D135" s="17" t="s">
        <v>143</v>
      </c>
      <c r="E135" s="18"/>
      <c r="F135" s="19"/>
      <c r="G135" s="20">
        <f>IFERROR(C135*F135,0)</f>
        <v>0</v>
      </c>
      <c r="Z135" s="15">
        <v>30281</v>
      </c>
    </row>
    <row r="136" spans="1:26" ht="101.25" x14ac:dyDescent="0.25">
      <c r="A136" s="14">
        <v>114</v>
      </c>
      <c r="B136" s="14" t="s">
        <v>34</v>
      </c>
      <c r="C136" s="16">
        <v>2046</v>
      </c>
      <c r="D136" s="17" t="s">
        <v>144</v>
      </c>
      <c r="E136" s="18"/>
      <c r="F136" s="19"/>
      <c r="G136" s="20">
        <f>IFERROR(C136*F136,0)</f>
        <v>0</v>
      </c>
      <c r="Z136" s="15">
        <v>30282</v>
      </c>
    </row>
    <row r="137" spans="1:26" ht="123.75" x14ac:dyDescent="0.25">
      <c r="A137" s="14">
        <v>115</v>
      </c>
      <c r="B137" s="14" t="s">
        <v>34</v>
      </c>
      <c r="C137" s="16">
        <v>1410</v>
      </c>
      <c r="D137" s="17" t="s">
        <v>145</v>
      </c>
      <c r="E137" s="18"/>
      <c r="F137" s="19"/>
      <c r="G137" s="20">
        <f>IFERROR(C137*F137,0)</f>
        <v>0</v>
      </c>
      <c r="Z137" s="15">
        <v>30283</v>
      </c>
    </row>
    <row r="138" spans="1:26" ht="123.75" x14ac:dyDescent="0.25">
      <c r="A138" s="14">
        <v>116</v>
      </c>
      <c r="B138" s="14" t="s">
        <v>34</v>
      </c>
      <c r="C138" s="16">
        <v>1230</v>
      </c>
      <c r="D138" s="17" t="s">
        <v>146</v>
      </c>
      <c r="E138" s="18"/>
      <c r="F138" s="19"/>
      <c r="G138" s="20">
        <f>IFERROR(C138*F138,0)</f>
        <v>0</v>
      </c>
      <c r="Z138" s="15">
        <v>30285</v>
      </c>
    </row>
    <row r="139" spans="1:26" ht="180" x14ac:dyDescent="0.25">
      <c r="A139" s="14">
        <v>117</v>
      </c>
      <c r="B139" s="14" t="s">
        <v>34</v>
      </c>
      <c r="C139" s="16">
        <v>1070</v>
      </c>
      <c r="D139" s="17" t="s">
        <v>147</v>
      </c>
      <c r="E139" s="18"/>
      <c r="F139" s="19"/>
      <c r="G139" s="20">
        <f>IFERROR(C139*F139,0)</f>
        <v>0</v>
      </c>
      <c r="Z139" s="15">
        <v>30286</v>
      </c>
    </row>
    <row r="140" spans="1:26" ht="191.25" x14ac:dyDescent="0.25">
      <c r="A140" s="14">
        <v>118</v>
      </c>
      <c r="B140" s="14" t="s">
        <v>34</v>
      </c>
      <c r="C140" s="16">
        <v>290</v>
      </c>
      <c r="D140" s="17" t="s">
        <v>148</v>
      </c>
      <c r="E140" s="18"/>
      <c r="F140" s="19"/>
      <c r="G140" s="20">
        <f>IFERROR(C140*F140,0)</f>
        <v>0</v>
      </c>
      <c r="Z140" s="15">
        <v>30287</v>
      </c>
    </row>
    <row r="141" spans="1:26" ht="157.5" x14ac:dyDescent="0.25">
      <c r="A141" s="14">
        <v>119</v>
      </c>
      <c r="B141" s="14" t="s">
        <v>34</v>
      </c>
      <c r="C141" s="16">
        <v>1170</v>
      </c>
      <c r="D141" s="17" t="s">
        <v>149</v>
      </c>
      <c r="E141" s="18"/>
      <c r="F141" s="19"/>
      <c r="G141" s="20">
        <f>IFERROR(C141*F141,0)</f>
        <v>0</v>
      </c>
      <c r="Z141" s="15">
        <v>30288</v>
      </c>
    </row>
    <row r="142" spans="1:26" ht="123.75" x14ac:dyDescent="0.25">
      <c r="A142" s="14">
        <v>120</v>
      </c>
      <c r="B142" s="14" t="s">
        <v>34</v>
      </c>
      <c r="C142" s="16">
        <v>686</v>
      </c>
      <c r="D142" s="17" t="s">
        <v>150</v>
      </c>
      <c r="E142" s="18"/>
      <c r="F142" s="19"/>
      <c r="G142" s="20">
        <f>IFERROR(C142*F142,0)</f>
        <v>0</v>
      </c>
      <c r="Z142" s="15">
        <v>30289</v>
      </c>
    </row>
    <row r="143" spans="1:26" ht="90" x14ac:dyDescent="0.25">
      <c r="A143" s="14">
        <v>121</v>
      </c>
      <c r="B143" s="14" t="s">
        <v>34</v>
      </c>
      <c r="C143" s="16">
        <v>2532</v>
      </c>
      <c r="D143" s="17" t="s">
        <v>151</v>
      </c>
      <c r="E143" s="18"/>
      <c r="F143" s="19"/>
      <c r="G143" s="20">
        <f>IFERROR(C143*F143,0)</f>
        <v>0</v>
      </c>
      <c r="Z143" s="15">
        <v>30290</v>
      </c>
    </row>
    <row r="144" spans="1:26" ht="90" x14ac:dyDescent="0.25">
      <c r="A144" s="14">
        <v>122</v>
      </c>
      <c r="B144" s="14" t="s">
        <v>25</v>
      </c>
      <c r="C144" s="16">
        <v>1540</v>
      </c>
      <c r="D144" s="17" t="s">
        <v>152</v>
      </c>
      <c r="E144" s="18"/>
      <c r="F144" s="19"/>
      <c r="G144" s="20">
        <f>IFERROR(C144*F144,0)</f>
        <v>0</v>
      </c>
      <c r="Z144" s="15">
        <v>30291</v>
      </c>
    </row>
    <row r="145" spans="1:26" ht="157.5" x14ac:dyDescent="0.25">
      <c r="A145" s="14">
        <v>123</v>
      </c>
      <c r="B145" s="14" t="s">
        <v>34</v>
      </c>
      <c r="C145" s="16">
        <v>300</v>
      </c>
      <c r="D145" s="17" t="s">
        <v>153</v>
      </c>
      <c r="E145" s="18"/>
      <c r="F145" s="19"/>
      <c r="G145" s="20">
        <f>IFERROR(C145*F145,0)</f>
        <v>0</v>
      </c>
      <c r="Z145" s="15">
        <v>30292</v>
      </c>
    </row>
    <row r="146" spans="1:26" ht="56.25" x14ac:dyDescent="0.25">
      <c r="A146" s="14">
        <v>124</v>
      </c>
      <c r="B146" s="14" t="s">
        <v>34</v>
      </c>
      <c r="C146" s="16">
        <v>2128</v>
      </c>
      <c r="D146" s="17" t="s">
        <v>154</v>
      </c>
      <c r="E146" s="18"/>
      <c r="F146" s="19"/>
      <c r="G146" s="20">
        <f>IFERROR(C146*F146,0)</f>
        <v>0</v>
      </c>
      <c r="Z146" s="15">
        <v>30293</v>
      </c>
    </row>
    <row r="147" spans="1:26" ht="101.25" x14ac:dyDescent="0.25">
      <c r="A147" s="14">
        <v>125</v>
      </c>
      <c r="B147" s="14" t="s">
        <v>34</v>
      </c>
      <c r="C147" s="16">
        <v>554</v>
      </c>
      <c r="D147" s="17" t="s">
        <v>155</v>
      </c>
      <c r="E147" s="18"/>
      <c r="F147" s="19"/>
      <c r="G147" s="20">
        <f>IFERROR(C147*F147,0)</f>
        <v>0</v>
      </c>
      <c r="Z147" s="15">
        <v>30294</v>
      </c>
    </row>
    <row r="148" spans="1:26" ht="135" x14ac:dyDescent="0.25">
      <c r="A148" s="14">
        <v>126</v>
      </c>
      <c r="B148" s="14" t="s">
        <v>34</v>
      </c>
      <c r="C148" s="16">
        <v>1336</v>
      </c>
      <c r="D148" s="17" t="s">
        <v>156</v>
      </c>
      <c r="E148" s="18"/>
      <c r="F148" s="19"/>
      <c r="G148" s="20">
        <f>IFERROR(C148*F148,0)</f>
        <v>0</v>
      </c>
      <c r="Z148" s="15">
        <v>30295</v>
      </c>
    </row>
    <row r="149" spans="1:26" ht="157.5" x14ac:dyDescent="0.25">
      <c r="A149" s="14">
        <v>127</v>
      </c>
      <c r="B149" s="14" t="s">
        <v>34</v>
      </c>
      <c r="C149" s="16">
        <v>516</v>
      </c>
      <c r="D149" s="17" t="s">
        <v>157</v>
      </c>
      <c r="E149" s="18"/>
      <c r="F149" s="19"/>
      <c r="G149" s="20">
        <f>IFERROR(C149*F149,0)</f>
        <v>0</v>
      </c>
      <c r="Z149" s="15">
        <v>30296</v>
      </c>
    </row>
    <row r="150" spans="1:26" ht="67.5" x14ac:dyDescent="0.25">
      <c r="A150" s="14">
        <v>128</v>
      </c>
      <c r="B150" s="14" t="s">
        <v>34</v>
      </c>
      <c r="C150" s="16">
        <v>1900</v>
      </c>
      <c r="D150" s="17" t="s">
        <v>158</v>
      </c>
      <c r="E150" s="18"/>
      <c r="F150" s="19"/>
      <c r="G150" s="20">
        <f>IFERROR(C150*F150,0)</f>
        <v>0</v>
      </c>
      <c r="Z150" s="15">
        <v>30297</v>
      </c>
    </row>
    <row r="151" spans="1:26" ht="146.25" x14ac:dyDescent="0.25">
      <c r="A151" s="14">
        <v>129</v>
      </c>
      <c r="B151" s="14" t="s">
        <v>34</v>
      </c>
      <c r="C151" s="16">
        <v>804</v>
      </c>
      <c r="D151" s="17" t="s">
        <v>159</v>
      </c>
      <c r="E151" s="18"/>
      <c r="F151" s="19"/>
      <c r="G151" s="20">
        <f>IFERROR(C151*F151,0)</f>
        <v>0</v>
      </c>
      <c r="Z151" s="15">
        <v>30298</v>
      </c>
    </row>
    <row r="152" spans="1:26" ht="168.75" x14ac:dyDescent="0.25">
      <c r="A152" s="14">
        <v>130</v>
      </c>
      <c r="B152" s="14" t="s">
        <v>34</v>
      </c>
      <c r="C152" s="16">
        <v>720</v>
      </c>
      <c r="D152" s="17" t="s">
        <v>160</v>
      </c>
      <c r="E152" s="18"/>
      <c r="F152" s="19"/>
      <c r="G152" s="20">
        <f>IFERROR(C152*F152,0)</f>
        <v>0</v>
      </c>
      <c r="Z152" s="15">
        <v>30299</v>
      </c>
    </row>
    <row r="153" spans="1:26" ht="157.5" x14ac:dyDescent="0.25">
      <c r="A153" s="14">
        <v>131</v>
      </c>
      <c r="B153" s="14" t="s">
        <v>34</v>
      </c>
      <c r="C153" s="16">
        <v>652</v>
      </c>
      <c r="D153" s="17" t="s">
        <v>161</v>
      </c>
      <c r="E153" s="18"/>
      <c r="F153" s="19"/>
      <c r="G153" s="20">
        <f>IFERROR(C153*F153,0)</f>
        <v>0</v>
      </c>
      <c r="Z153" s="15">
        <v>30300</v>
      </c>
    </row>
    <row r="154" spans="1:26" x14ac:dyDescent="0.25">
      <c r="A154" s="14">
        <v>132</v>
      </c>
      <c r="B154" s="14" t="s">
        <v>34</v>
      </c>
      <c r="C154" s="16">
        <v>585</v>
      </c>
      <c r="D154" s="17" t="s">
        <v>162</v>
      </c>
      <c r="E154" s="18"/>
      <c r="F154" s="19"/>
      <c r="G154" s="20">
        <f>IFERROR(C154*F154,0)</f>
        <v>0</v>
      </c>
      <c r="Z154" s="15">
        <v>30301</v>
      </c>
    </row>
    <row r="155" spans="1:26" ht="112.5" x14ac:dyDescent="0.25">
      <c r="A155" s="14">
        <v>133</v>
      </c>
      <c r="B155" s="14" t="s">
        <v>34</v>
      </c>
      <c r="C155" s="16">
        <v>570</v>
      </c>
      <c r="D155" s="17" t="s">
        <v>163</v>
      </c>
      <c r="E155" s="18"/>
      <c r="F155" s="19"/>
      <c r="G155" s="20">
        <f>IFERROR(C155*F155,0)</f>
        <v>0</v>
      </c>
      <c r="Z155" s="15">
        <v>30302</v>
      </c>
    </row>
    <row r="156" spans="1:26" ht="67.5" x14ac:dyDescent="0.25">
      <c r="A156" s="14">
        <v>134</v>
      </c>
      <c r="B156" s="14" t="s">
        <v>34</v>
      </c>
      <c r="C156" s="16">
        <v>87</v>
      </c>
      <c r="D156" s="17" t="s">
        <v>164</v>
      </c>
      <c r="E156" s="18"/>
      <c r="F156" s="19"/>
      <c r="G156" s="20">
        <f>IFERROR(C156*F156,0)</f>
        <v>0</v>
      </c>
      <c r="Z156" s="15">
        <v>30303</v>
      </c>
    </row>
    <row r="157" spans="1:26" ht="112.5" x14ac:dyDescent="0.25">
      <c r="A157" s="14">
        <v>135</v>
      </c>
      <c r="B157" s="14" t="s">
        <v>34</v>
      </c>
      <c r="C157" s="16">
        <v>1172</v>
      </c>
      <c r="D157" s="17" t="s">
        <v>165</v>
      </c>
      <c r="E157" s="18"/>
      <c r="F157" s="19"/>
      <c r="G157" s="20">
        <f>IFERROR(C157*F157,0)</f>
        <v>0</v>
      </c>
      <c r="Z157" s="15">
        <v>30304</v>
      </c>
    </row>
    <row r="158" spans="1:26" ht="45" x14ac:dyDescent="0.25">
      <c r="A158" s="14">
        <v>136</v>
      </c>
      <c r="B158" s="14" t="s">
        <v>34</v>
      </c>
      <c r="C158" s="16">
        <v>1440</v>
      </c>
      <c r="D158" s="17" t="s">
        <v>166</v>
      </c>
      <c r="E158" s="18"/>
      <c r="F158" s="19"/>
      <c r="G158" s="20">
        <f>IFERROR(C158*F158,0)</f>
        <v>0</v>
      </c>
      <c r="Z158" s="15">
        <v>30305</v>
      </c>
    </row>
    <row r="159" spans="1:26" x14ac:dyDescent="0.25">
      <c r="A159" s="14">
        <v>137</v>
      </c>
      <c r="B159" s="14" t="s">
        <v>34</v>
      </c>
      <c r="C159" s="16">
        <v>480</v>
      </c>
      <c r="D159" s="17" t="s">
        <v>167</v>
      </c>
      <c r="E159" s="18"/>
      <c r="F159" s="19"/>
      <c r="G159" s="20">
        <f>IFERROR(C159*F159,0)</f>
        <v>0</v>
      </c>
      <c r="Z159" s="15">
        <v>30306</v>
      </c>
    </row>
    <row r="160" spans="1:26" x14ac:dyDescent="0.25">
      <c r="A160" s="14">
        <v>138</v>
      </c>
      <c r="B160" s="14" t="s">
        <v>34</v>
      </c>
      <c r="C160" s="16">
        <v>280</v>
      </c>
      <c r="D160" s="17" t="s">
        <v>168</v>
      </c>
      <c r="E160" s="18"/>
      <c r="F160" s="19"/>
      <c r="G160" s="20">
        <f>IFERROR(C160*F160,0)</f>
        <v>0</v>
      </c>
      <c r="Z160" s="15">
        <v>30307</v>
      </c>
    </row>
    <row r="161" spans="1:26" ht="45" x14ac:dyDescent="0.25">
      <c r="A161" s="14">
        <v>139</v>
      </c>
      <c r="B161" s="14" t="s">
        <v>34</v>
      </c>
      <c r="C161" s="16">
        <v>114</v>
      </c>
      <c r="D161" s="17" t="s">
        <v>169</v>
      </c>
      <c r="E161" s="18"/>
      <c r="F161" s="19"/>
      <c r="G161" s="20">
        <f>IFERROR(C161*F161,0)</f>
        <v>0</v>
      </c>
      <c r="Z161" s="15">
        <v>30308</v>
      </c>
    </row>
    <row r="162" spans="1:26" x14ac:dyDescent="0.25">
      <c r="A162" s="14">
        <v>140</v>
      </c>
      <c r="B162" s="14" t="s">
        <v>34</v>
      </c>
      <c r="C162" s="16">
        <v>3254</v>
      </c>
      <c r="D162" s="17" t="s">
        <v>170</v>
      </c>
      <c r="E162" s="18"/>
      <c r="F162" s="19"/>
      <c r="G162" s="20">
        <f>IFERROR(C162*F162,0)</f>
        <v>0</v>
      </c>
      <c r="Z162" s="15">
        <v>30309</v>
      </c>
    </row>
    <row r="163" spans="1:26" ht="45" x14ac:dyDescent="0.25">
      <c r="A163" s="14">
        <v>141</v>
      </c>
      <c r="B163" s="14" t="s">
        <v>22</v>
      </c>
      <c r="C163" s="16">
        <v>4662</v>
      </c>
      <c r="D163" s="17" t="s">
        <v>171</v>
      </c>
      <c r="E163" s="18"/>
      <c r="F163" s="19"/>
      <c r="G163" s="20">
        <f>IFERROR(C163*F163,0)</f>
        <v>0</v>
      </c>
      <c r="Z163" s="15">
        <v>30310</v>
      </c>
    </row>
    <row r="164" spans="1:26" x14ac:dyDescent="0.25">
      <c r="A164" s="14">
        <v>142</v>
      </c>
      <c r="B164" s="14" t="s">
        <v>34</v>
      </c>
      <c r="C164" s="16">
        <v>14552</v>
      </c>
      <c r="D164" s="17" t="s">
        <v>172</v>
      </c>
      <c r="E164" s="18"/>
      <c r="F164" s="19"/>
      <c r="G164" s="20">
        <f>IFERROR(C164*F164,0)</f>
        <v>0</v>
      </c>
      <c r="Z164" s="15">
        <v>30314</v>
      </c>
    </row>
    <row r="165" spans="1:26" x14ac:dyDescent="0.25">
      <c r="A165" s="14">
        <v>143</v>
      </c>
      <c r="B165" s="14" t="s">
        <v>34</v>
      </c>
      <c r="C165" s="16">
        <v>5822</v>
      </c>
      <c r="D165" s="17" t="s">
        <v>173</v>
      </c>
      <c r="E165" s="18"/>
      <c r="F165" s="19"/>
      <c r="G165" s="20">
        <f>IFERROR(C165*F165,0)</f>
        <v>0</v>
      </c>
      <c r="Z165" s="15">
        <v>30315</v>
      </c>
    </row>
    <row r="166" spans="1:26" x14ac:dyDescent="0.25">
      <c r="A166" s="14">
        <v>144</v>
      </c>
      <c r="B166" s="14" t="s">
        <v>34</v>
      </c>
      <c r="C166" s="16">
        <v>7382</v>
      </c>
      <c r="D166" s="17" t="s">
        <v>174</v>
      </c>
      <c r="E166" s="18"/>
      <c r="F166" s="19"/>
      <c r="G166" s="20">
        <f>IFERROR(C166*F166,0)</f>
        <v>0</v>
      </c>
      <c r="Z166" s="15">
        <v>30316</v>
      </c>
    </row>
    <row r="167" spans="1:26" x14ac:dyDescent="0.25">
      <c r="A167" s="14">
        <v>145</v>
      </c>
      <c r="B167" s="14" t="s">
        <v>34</v>
      </c>
      <c r="C167" s="16">
        <v>3590</v>
      </c>
      <c r="D167" s="17" t="s">
        <v>175</v>
      </c>
      <c r="E167" s="18"/>
      <c r="F167" s="19"/>
      <c r="G167" s="20">
        <f>IFERROR(C167*F167,0)</f>
        <v>0</v>
      </c>
      <c r="Z167" s="15">
        <v>30317</v>
      </c>
    </row>
    <row r="168" spans="1:26" ht="180" x14ac:dyDescent="0.25">
      <c r="A168" s="14">
        <v>146</v>
      </c>
      <c r="B168" s="14" t="s">
        <v>49</v>
      </c>
      <c r="C168" s="16">
        <v>404</v>
      </c>
      <c r="D168" s="17" t="s">
        <v>176</v>
      </c>
      <c r="E168" s="18"/>
      <c r="F168" s="19"/>
      <c r="G168" s="20">
        <f>IFERROR(C168*F168,0)</f>
        <v>0</v>
      </c>
      <c r="Z168" s="15">
        <v>30318</v>
      </c>
    </row>
    <row r="169" spans="1:26" x14ac:dyDescent="0.25">
      <c r="A169" s="14">
        <v>147</v>
      </c>
      <c r="B169" s="14" t="s">
        <v>49</v>
      </c>
      <c r="C169" s="16">
        <v>1848</v>
      </c>
      <c r="D169" s="17" t="s">
        <v>177</v>
      </c>
      <c r="E169" s="18"/>
      <c r="F169" s="19"/>
      <c r="G169" s="20">
        <f>IFERROR(C169*F169,0)</f>
        <v>0</v>
      </c>
      <c r="Z169" s="15">
        <v>30319</v>
      </c>
    </row>
    <row r="170" spans="1:26" ht="67.5" x14ac:dyDescent="0.25">
      <c r="A170" s="14">
        <v>148</v>
      </c>
      <c r="B170" s="14" t="s">
        <v>49</v>
      </c>
      <c r="C170" s="16">
        <v>8890</v>
      </c>
      <c r="D170" s="17" t="s">
        <v>178</v>
      </c>
      <c r="E170" s="18"/>
      <c r="F170" s="19"/>
      <c r="G170" s="20">
        <f>IFERROR(C170*F170,0)</f>
        <v>0</v>
      </c>
      <c r="Z170" s="15">
        <v>30320</v>
      </c>
    </row>
    <row r="171" spans="1:26" x14ac:dyDescent="0.25">
      <c r="A171" s="14">
        <v>149</v>
      </c>
      <c r="B171" s="14" t="s">
        <v>22</v>
      </c>
      <c r="C171" s="16">
        <v>720</v>
      </c>
      <c r="D171" s="17" t="s">
        <v>179</v>
      </c>
      <c r="E171" s="18"/>
      <c r="F171" s="19"/>
      <c r="G171" s="20">
        <f>IFERROR(C171*F171,0)</f>
        <v>0</v>
      </c>
      <c r="Z171" s="15">
        <v>30321</v>
      </c>
    </row>
    <row r="172" spans="1:26" ht="90" x14ac:dyDescent="0.25">
      <c r="A172" s="14">
        <v>150</v>
      </c>
      <c r="B172" s="14" t="s">
        <v>34</v>
      </c>
      <c r="C172" s="16">
        <v>561</v>
      </c>
      <c r="D172" s="17" t="s">
        <v>180</v>
      </c>
      <c r="E172" s="18"/>
      <c r="F172" s="19"/>
      <c r="G172" s="20">
        <f>IFERROR(C172*F172,0)</f>
        <v>0</v>
      </c>
      <c r="Z172" s="15">
        <v>30322</v>
      </c>
    </row>
    <row r="173" spans="1:26" ht="78.75" x14ac:dyDescent="0.25">
      <c r="A173" s="14">
        <v>151</v>
      </c>
      <c r="B173" s="14" t="s">
        <v>22</v>
      </c>
      <c r="C173" s="16">
        <v>297</v>
      </c>
      <c r="D173" s="17" t="s">
        <v>181</v>
      </c>
      <c r="E173" s="18"/>
      <c r="F173" s="19"/>
      <c r="G173" s="20">
        <f>IFERROR(C173*F173,0)</f>
        <v>0</v>
      </c>
      <c r="Z173" s="15">
        <v>30323</v>
      </c>
    </row>
    <row r="174" spans="1:26" x14ac:dyDescent="0.25">
      <c r="A174" s="14">
        <v>152</v>
      </c>
      <c r="B174" s="14" t="s">
        <v>22</v>
      </c>
      <c r="C174" s="16">
        <v>606</v>
      </c>
      <c r="D174" s="17" t="s">
        <v>182</v>
      </c>
      <c r="E174" s="18"/>
      <c r="F174" s="19"/>
      <c r="G174" s="20">
        <f>IFERROR(C174*F174,0)</f>
        <v>0</v>
      </c>
      <c r="Z174" s="15">
        <v>30324</v>
      </c>
    </row>
    <row r="175" spans="1:26" ht="157.5" x14ac:dyDescent="0.25">
      <c r="A175" s="14">
        <v>153</v>
      </c>
      <c r="B175" s="14" t="s">
        <v>22</v>
      </c>
      <c r="C175" s="16">
        <v>606</v>
      </c>
      <c r="D175" s="17" t="s">
        <v>183</v>
      </c>
      <c r="E175" s="18"/>
      <c r="F175" s="19"/>
      <c r="G175" s="20">
        <f>IFERROR(C175*F175,0)</f>
        <v>0</v>
      </c>
      <c r="Z175" s="15">
        <v>30325</v>
      </c>
    </row>
    <row r="176" spans="1:26" ht="168.75" x14ac:dyDescent="0.25">
      <c r="A176" s="14">
        <v>154</v>
      </c>
      <c r="B176" s="14" t="s">
        <v>22</v>
      </c>
      <c r="C176" s="16">
        <v>82</v>
      </c>
      <c r="D176" s="17" t="s">
        <v>184</v>
      </c>
      <c r="E176" s="18"/>
      <c r="F176" s="19"/>
      <c r="G176" s="20">
        <f>IFERROR(C176*F176,0)</f>
        <v>0</v>
      </c>
      <c r="Z176" s="15">
        <v>30326</v>
      </c>
    </row>
    <row r="177" spans="1:26" ht="168.75" x14ac:dyDescent="0.25">
      <c r="A177" s="14">
        <v>155</v>
      </c>
      <c r="B177" s="14" t="s">
        <v>22</v>
      </c>
      <c r="C177" s="16">
        <v>238</v>
      </c>
      <c r="D177" s="17" t="s">
        <v>185</v>
      </c>
      <c r="E177" s="18"/>
      <c r="F177" s="19"/>
      <c r="G177" s="20">
        <f>IFERROR(C177*F177,0)</f>
        <v>0</v>
      </c>
      <c r="Z177" s="15">
        <v>30327</v>
      </c>
    </row>
    <row r="178" spans="1:26" ht="270" x14ac:dyDescent="0.25">
      <c r="A178" s="14">
        <v>156</v>
      </c>
      <c r="B178" s="14" t="s">
        <v>22</v>
      </c>
      <c r="C178" s="16">
        <v>678</v>
      </c>
      <c r="D178" s="17" t="s">
        <v>186</v>
      </c>
      <c r="E178" s="18"/>
      <c r="F178" s="19"/>
      <c r="G178" s="20">
        <f>IFERROR(C178*F178,0)</f>
        <v>0</v>
      </c>
      <c r="Z178" s="15">
        <v>30328</v>
      </c>
    </row>
    <row r="179" spans="1:26" ht="56.25" x14ac:dyDescent="0.25">
      <c r="A179" s="14">
        <v>157</v>
      </c>
      <c r="B179" s="14" t="s">
        <v>22</v>
      </c>
      <c r="C179" s="16">
        <v>822</v>
      </c>
      <c r="D179" s="17" t="s">
        <v>187</v>
      </c>
      <c r="E179" s="18"/>
      <c r="F179" s="19"/>
      <c r="G179" s="20">
        <f>IFERROR(C179*F179,0)</f>
        <v>0</v>
      </c>
      <c r="Z179" s="15">
        <v>30329</v>
      </c>
    </row>
    <row r="180" spans="1:26" ht="101.25" x14ac:dyDescent="0.25">
      <c r="A180" s="14">
        <v>158</v>
      </c>
      <c r="B180" s="14" t="s">
        <v>22</v>
      </c>
      <c r="C180" s="16">
        <v>708</v>
      </c>
      <c r="D180" s="17" t="s">
        <v>188</v>
      </c>
      <c r="E180" s="18"/>
      <c r="F180" s="19"/>
      <c r="G180" s="20">
        <f>IFERROR(C180*F180,0)</f>
        <v>0</v>
      </c>
      <c r="Z180" s="15">
        <v>30330</v>
      </c>
    </row>
    <row r="181" spans="1:26" ht="56.25" x14ac:dyDescent="0.25">
      <c r="A181" s="14">
        <v>159</v>
      </c>
      <c r="B181" s="14" t="s">
        <v>22</v>
      </c>
      <c r="C181" s="16">
        <v>798</v>
      </c>
      <c r="D181" s="17" t="s">
        <v>189</v>
      </c>
      <c r="E181" s="18"/>
      <c r="F181" s="19"/>
      <c r="G181" s="20">
        <f>IFERROR(C181*F181,0)</f>
        <v>0</v>
      </c>
      <c r="Z181" s="15">
        <v>30331</v>
      </c>
    </row>
    <row r="182" spans="1:26" ht="112.5" x14ac:dyDescent="0.25">
      <c r="A182" s="14">
        <v>160</v>
      </c>
      <c r="B182" s="14" t="s">
        <v>25</v>
      </c>
      <c r="C182" s="16">
        <v>254</v>
      </c>
      <c r="D182" s="17" t="s">
        <v>190</v>
      </c>
      <c r="E182" s="18"/>
      <c r="F182" s="19"/>
      <c r="G182" s="20">
        <f>IFERROR(C182*F182,0)</f>
        <v>0</v>
      </c>
      <c r="Z182" s="15">
        <v>30332</v>
      </c>
    </row>
    <row r="183" spans="1:26" ht="67.5" x14ac:dyDescent="0.25">
      <c r="A183" s="14">
        <v>161</v>
      </c>
      <c r="B183" s="14" t="s">
        <v>25</v>
      </c>
      <c r="C183" s="16">
        <v>630</v>
      </c>
      <c r="D183" s="17" t="s">
        <v>191</v>
      </c>
      <c r="E183" s="18"/>
      <c r="F183" s="19"/>
      <c r="G183" s="20">
        <f>IFERROR(C183*F183,0)</f>
        <v>0</v>
      </c>
      <c r="Z183" s="15">
        <v>30333</v>
      </c>
    </row>
    <row r="184" spans="1:26" ht="56.25" x14ac:dyDescent="0.25">
      <c r="A184" s="14">
        <v>162</v>
      </c>
      <c r="B184" s="14" t="s">
        <v>22</v>
      </c>
      <c r="C184" s="16">
        <v>298</v>
      </c>
      <c r="D184" s="17" t="s">
        <v>192</v>
      </c>
      <c r="E184" s="18"/>
      <c r="F184" s="19"/>
      <c r="G184" s="20">
        <f>IFERROR(C184*F184,0)</f>
        <v>0</v>
      </c>
      <c r="Z184" s="15">
        <v>30334</v>
      </c>
    </row>
    <row r="185" spans="1:26" ht="33.75" x14ac:dyDescent="0.25">
      <c r="A185" s="14">
        <v>163</v>
      </c>
      <c r="B185" s="14" t="s">
        <v>22</v>
      </c>
      <c r="C185" s="16">
        <v>306</v>
      </c>
      <c r="D185" s="17" t="s">
        <v>193</v>
      </c>
      <c r="E185" s="18"/>
      <c r="F185" s="19"/>
      <c r="G185" s="20">
        <f>IFERROR(C185*F185,0)</f>
        <v>0</v>
      </c>
      <c r="Z185" s="15">
        <v>30335</v>
      </c>
    </row>
    <row r="186" spans="1:26" ht="67.5" x14ac:dyDescent="0.25">
      <c r="A186" s="14">
        <v>164</v>
      </c>
      <c r="B186" s="14" t="s">
        <v>34</v>
      </c>
      <c r="C186" s="16">
        <v>758</v>
      </c>
      <c r="D186" s="17" t="s">
        <v>194</v>
      </c>
      <c r="E186" s="18"/>
      <c r="F186" s="19"/>
      <c r="G186" s="20">
        <f>IFERROR(C186*F186,0)</f>
        <v>0</v>
      </c>
      <c r="Z186" s="15">
        <v>30336</v>
      </c>
    </row>
    <row r="187" spans="1:26" ht="45" x14ac:dyDescent="0.25">
      <c r="A187" s="14">
        <v>165</v>
      </c>
      <c r="B187" s="14" t="s">
        <v>34</v>
      </c>
      <c r="C187" s="16">
        <v>638</v>
      </c>
      <c r="D187" s="17" t="s">
        <v>195</v>
      </c>
      <c r="E187" s="18"/>
      <c r="F187" s="19"/>
      <c r="G187" s="20">
        <f>IFERROR(C187*F187,0)</f>
        <v>0</v>
      </c>
      <c r="Z187" s="15">
        <v>30337</v>
      </c>
    </row>
    <row r="188" spans="1:26" ht="33.75" x14ac:dyDescent="0.25">
      <c r="A188" s="14">
        <v>166</v>
      </c>
      <c r="B188" s="14" t="s">
        <v>22</v>
      </c>
      <c r="C188" s="16">
        <v>266</v>
      </c>
      <c r="D188" s="17" t="s">
        <v>196</v>
      </c>
      <c r="E188" s="18"/>
      <c r="F188" s="19"/>
      <c r="G188" s="20">
        <f>IFERROR(C188*F188,0)</f>
        <v>0</v>
      </c>
      <c r="Z188" s="15">
        <v>30338</v>
      </c>
    </row>
    <row r="189" spans="1:26" ht="45" x14ac:dyDescent="0.25">
      <c r="A189" s="14">
        <v>167</v>
      </c>
      <c r="B189" s="14" t="s">
        <v>22</v>
      </c>
      <c r="C189" s="16">
        <v>380</v>
      </c>
      <c r="D189" s="17" t="s">
        <v>197</v>
      </c>
      <c r="E189" s="18"/>
      <c r="F189" s="19"/>
      <c r="G189" s="20">
        <f>IFERROR(C189*F189,0)</f>
        <v>0</v>
      </c>
      <c r="Z189" s="15">
        <v>30339</v>
      </c>
    </row>
    <row r="190" spans="1:26" ht="90" x14ac:dyDescent="0.25">
      <c r="A190" s="14">
        <v>168</v>
      </c>
      <c r="B190" s="14" t="s">
        <v>22</v>
      </c>
      <c r="C190" s="16">
        <v>270</v>
      </c>
      <c r="D190" s="17" t="s">
        <v>198</v>
      </c>
      <c r="E190" s="18"/>
      <c r="F190" s="19"/>
      <c r="G190" s="20">
        <f>IFERROR(C190*F190,0)</f>
        <v>0</v>
      </c>
      <c r="Z190" s="15">
        <v>30340</v>
      </c>
    </row>
    <row r="191" spans="1:26" ht="22.5" x14ac:dyDescent="0.25">
      <c r="A191" s="14">
        <v>169</v>
      </c>
      <c r="B191" s="14" t="s">
        <v>22</v>
      </c>
      <c r="C191" s="16">
        <v>183</v>
      </c>
      <c r="D191" s="17" t="s">
        <v>199</v>
      </c>
      <c r="E191" s="18"/>
      <c r="F191" s="19"/>
      <c r="G191" s="20">
        <f>IFERROR(C191*F191,0)</f>
        <v>0</v>
      </c>
      <c r="Z191" s="15">
        <v>30341</v>
      </c>
    </row>
    <row r="192" spans="1:26" ht="67.5" x14ac:dyDescent="0.25">
      <c r="A192" s="14">
        <v>170</v>
      </c>
      <c r="B192" s="14" t="s">
        <v>22</v>
      </c>
      <c r="C192" s="16">
        <v>77</v>
      </c>
      <c r="D192" s="17" t="s">
        <v>200</v>
      </c>
      <c r="E192" s="18"/>
      <c r="F192" s="19"/>
      <c r="G192" s="20">
        <f>IFERROR(C192*F192,0)</f>
        <v>0</v>
      </c>
      <c r="Z192" s="15">
        <v>30342</v>
      </c>
    </row>
    <row r="193" spans="1:26" ht="45" x14ac:dyDescent="0.25">
      <c r="A193" s="14">
        <v>171</v>
      </c>
      <c r="B193" s="14" t="s">
        <v>25</v>
      </c>
      <c r="C193" s="16">
        <v>256</v>
      </c>
      <c r="D193" s="17" t="s">
        <v>201</v>
      </c>
      <c r="E193" s="18"/>
      <c r="F193" s="19"/>
      <c r="G193" s="20">
        <f>IFERROR(C193*F193,0)</f>
        <v>0</v>
      </c>
      <c r="Z193" s="15">
        <v>30343</v>
      </c>
    </row>
    <row r="194" spans="1:26" ht="45" x14ac:dyDescent="0.25">
      <c r="A194" s="14">
        <v>172</v>
      </c>
      <c r="B194" s="14" t="s">
        <v>25</v>
      </c>
      <c r="C194" s="16">
        <v>291</v>
      </c>
      <c r="D194" s="17" t="s">
        <v>202</v>
      </c>
      <c r="E194" s="18"/>
      <c r="F194" s="19"/>
      <c r="G194" s="20">
        <f>IFERROR(C194*F194,0)</f>
        <v>0</v>
      </c>
      <c r="Z194" s="15">
        <v>30344</v>
      </c>
    </row>
    <row r="195" spans="1:26" ht="33.75" x14ac:dyDescent="0.25">
      <c r="A195" s="14">
        <v>173</v>
      </c>
      <c r="B195" s="14" t="s">
        <v>25</v>
      </c>
      <c r="C195" s="16">
        <v>100</v>
      </c>
      <c r="D195" s="17" t="s">
        <v>203</v>
      </c>
      <c r="E195" s="18"/>
      <c r="F195" s="19"/>
      <c r="G195" s="20">
        <f>IFERROR(C195*F195,0)</f>
        <v>0</v>
      </c>
      <c r="Z195" s="15">
        <v>30345</v>
      </c>
    </row>
    <row r="196" spans="1:26" ht="33.75" x14ac:dyDescent="0.25">
      <c r="A196" s="14">
        <v>174</v>
      </c>
      <c r="B196" s="14" t="s">
        <v>25</v>
      </c>
      <c r="C196" s="16">
        <v>104</v>
      </c>
      <c r="D196" s="17" t="s">
        <v>204</v>
      </c>
      <c r="E196" s="18"/>
      <c r="F196" s="19"/>
      <c r="G196" s="20">
        <f>IFERROR(C196*F196,0)</f>
        <v>0</v>
      </c>
      <c r="Z196" s="15">
        <v>30346</v>
      </c>
    </row>
    <row r="197" spans="1:26" ht="45" x14ac:dyDescent="0.25">
      <c r="A197" s="14">
        <v>175</v>
      </c>
      <c r="B197" s="14" t="s">
        <v>25</v>
      </c>
      <c r="C197" s="16">
        <v>252</v>
      </c>
      <c r="D197" s="17" t="s">
        <v>205</v>
      </c>
      <c r="E197" s="18"/>
      <c r="F197" s="19"/>
      <c r="G197" s="20">
        <f>IFERROR(C197*F197,0)</f>
        <v>0</v>
      </c>
      <c r="Z197" s="15">
        <v>30347</v>
      </c>
    </row>
    <row r="198" spans="1:26" ht="33.75" x14ac:dyDescent="0.25">
      <c r="A198" s="14">
        <v>176</v>
      </c>
      <c r="B198" s="14" t="s">
        <v>25</v>
      </c>
      <c r="C198" s="16">
        <v>180</v>
      </c>
      <c r="D198" s="17" t="s">
        <v>206</v>
      </c>
      <c r="E198" s="18"/>
      <c r="F198" s="19"/>
      <c r="G198" s="20">
        <f>IFERROR(C198*F198,0)</f>
        <v>0</v>
      </c>
      <c r="Z198" s="15">
        <v>30348</v>
      </c>
    </row>
    <row r="199" spans="1:26" ht="45" x14ac:dyDescent="0.25">
      <c r="A199" s="14">
        <v>177</v>
      </c>
      <c r="B199" s="14" t="s">
        <v>25</v>
      </c>
      <c r="C199" s="16">
        <v>150</v>
      </c>
      <c r="D199" s="17" t="s">
        <v>207</v>
      </c>
      <c r="E199" s="18"/>
      <c r="F199" s="19"/>
      <c r="G199" s="20">
        <f>IFERROR(C199*F199,0)</f>
        <v>0</v>
      </c>
      <c r="Z199" s="15">
        <v>30349</v>
      </c>
    </row>
    <row r="200" spans="1:26" ht="45" x14ac:dyDescent="0.25">
      <c r="A200" s="14">
        <v>178</v>
      </c>
      <c r="B200" s="14" t="s">
        <v>25</v>
      </c>
      <c r="C200" s="16">
        <v>15</v>
      </c>
      <c r="D200" s="17" t="s">
        <v>208</v>
      </c>
      <c r="E200" s="18"/>
      <c r="F200" s="19"/>
      <c r="G200" s="20">
        <f>IFERROR(C200*F200,0)</f>
        <v>0</v>
      </c>
      <c r="Z200" s="15">
        <v>30352</v>
      </c>
    </row>
    <row r="201" spans="1:26" ht="45" x14ac:dyDescent="0.25">
      <c r="A201" s="14">
        <v>179</v>
      </c>
      <c r="B201" s="14" t="s">
        <v>25</v>
      </c>
      <c r="C201" s="16">
        <v>418</v>
      </c>
      <c r="D201" s="17" t="s">
        <v>209</v>
      </c>
      <c r="E201" s="18"/>
      <c r="F201" s="19"/>
      <c r="G201" s="20">
        <f>IFERROR(C201*F201,0)</f>
        <v>0</v>
      </c>
      <c r="Z201" s="15">
        <v>30355</v>
      </c>
    </row>
    <row r="202" spans="1:26" ht="22.5" x14ac:dyDescent="0.25">
      <c r="A202" s="14">
        <v>180</v>
      </c>
      <c r="B202" s="14" t="s">
        <v>22</v>
      </c>
      <c r="C202" s="16">
        <v>219</v>
      </c>
      <c r="D202" s="17" t="s">
        <v>210</v>
      </c>
      <c r="E202" s="18"/>
      <c r="F202" s="19"/>
      <c r="G202" s="20">
        <f>IFERROR(C202*F202,0)</f>
        <v>0</v>
      </c>
      <c r="Z202" s="15">
        <v>30356</v>
      </c>
    </row>
    <row r="203" spans="1:26" ht="78.75" x14ac:dyDescent="0.25">
      <c r="A203" s="14">
        <v>181</v>
      </c>
      <c r="B203" s="14" t="s">
        <v>22</v>
      </c>
      <c r="C203" s="16">
        <v>994</v>
      </c>
      <c r="D203" s="17" t="s">
        <v>211</v>
      </c>
      <c r="E203" s="18"/>
      <c r="F203" s="19"/>
      <c r="G203" s="20">
        <f>IFERROR(C203*F203,0)</f>
        <v>0</v>
      </c>
      <c r="Z203" s="15">
        <v>30358</v>
      </c>
    </row>
    <row r="204" spans="1:26" ht="67.5" x14ac:dyDescent="0.25">
      <c r="A204" s="14">
        <v>182</v>
      </c>
      <c r="B204" s="14" t="s">
        <v>22</v>
      </c>
      <c r="C204" s="16">
        <v>186</v>
      </c>
      <c r="D204" s="17" t="s">
        <v>212</v>
      </c>
      <c r="E204" s="18"/>
      <c r="F204" s="19"/>
      <c r="G204" s="20">
        <f>IFERROR(C204*F204,0)</f>
        <v>0</v>
      </c>
      <c r="Z204" s="15">
        <v>30359</v>
      </c>
    </row>
    <row r="205" spans="1:26" ht="112.5" x14ac:dyDescent="0.25">
      <c r="A205" s="14">
        <v>183</v>
      </c>
      <c r="B205" s="14" t="s">
        <v>213</v>
      </c>
      <c r="C205" s="16">
        <v>1284</v>
      </c>
      <c r="D205" s="17" t="s">
        <v>214</v>
      </c>
      <c r="E205" s="18"/>
      <c r="F205" s="19"/>
      <c r="G205" s="20">
        <f>IFERROR(C205*F205,0)</f>
        <v>0</v>
      </c>
      <c r="Z205" s="15">
        <v>30360</v>
      </c>
    </row>
    <row r="206" spans="1:26" ht="112.5" x14ac:dyDescent="0.25">
      <c r="A206" s="14">
        <v>184</v>
      </c>
      <c r="B206" s="14" t="s">
        <v>213</v>
      </c>
      <c r="C206" s="16">
        <v>1548</v>
      </c>
      <c r="D206" s="17" t="s">
        <v>215</v>
      </c>
      <c r="E206" s="18"/>
      <c r="F206" s="19"/>
      <c r="G206" s="20">
        <f>IFERROR(C206*F206,0)</f>
        <v>0</v>
      </c>
      <c r="Z206" s="15">
        <v>30361</v>
      </c>
    </row>
    <row r="207" spans="1:26" ht="112.5" x14ac:dyDescent="0.25">
      <c r="A207" s="14">
        <v>185</v>
      </c>
      <c r="B207" s="14" t="s">
        <v>213</v>
      </c>
      <c r="C207" s="16">
        <v>1716</v>
      </c>
      <c r="D207" s="17" t="s">
        <v>216</v>
      </c>
      <c r="E207" s="18"/>
      <c r="F207" s="19"/>
      <c r="G207" s="20">
        <f>IFERROR(C207*F207,0)</f>
        <v>0</v>
      </c>
      <c r="Z207" s="15">
        <v>30362</v>
      </c>
    </row>
    <row r="208" spans="1:26" ht="22.5" x14ac:dyDescent="0.25">
      <c r="A208" s="14">
        <v>186</v>
      </c>
      <c r="B208" s="14" t="s">
        <v>217</v>
      </c>
      <c r="C208" s="16">
        <v>252</v>
      </c>
      <c r="D208" s="17" t="s">
        <v>218</v>
      </c>
      <c r="E208" s="18"/>
      <c r="F208" s="19"/>
      <c r="G208" s="20">
        <f>IFERROR(C208*F208,0)</f>
        <v>0</v>
      </c>
      <c r="Z208" s="15">
        <v>30363</v>
      </c>
    </row>
    <row r="209" spans="1:26" x14ac:dyDescent="0.25">
      <c r="A209" s="14">
        <v>187</v>
      </c>
      <c r="B209" s="14" t="s">
        <v>217</v>
      </c>
      <c r="C209" s="16">
        <v>30</v>
      </c>
      <c r="D209" s="17" t="s">
        <v>219</v>
      </c>
      <c r="E209" s="18"/>
      <c r="F209" s="19"/>
      <c r="G209" s="20">
        <f>IFERROR(C209*F209,0)</f>
        <v>0</v>
      </c>
      <c r="Z209" s="15">
        <v>30364</v>
      </c>
    </row>
    <row r="210" spans="1:26" ht="33.75" x14ac:dyDescent="0.25">
      <c r="A210" s="14">
        <v>188</v>
      </c>
      <c r="B210" s="14" t="s">
        <v>22</v>
      </c>
      <c r="C210" s="16">
        <v>865</v>
      </c>
      <c r="D210" s="17" t="s">
        <v>220</v>
      </c>
      <c r="E210" s="18"/>
      <c r="F210" s="19"/>
      <c r="G210" s="20">
        <f>IFERROR(C210*F210,0)</f>
        <v>0</v>
      </c>
      <c r="Z210" s="15">
        <v>30365</v>
      </c>
    </row>
    <row r="211" spans="1:26" ht="45" x14ac:dyDescent="0.25">
      <c r="A211" s="14">
        <v>189</v>
      </c>
      <c r="B211" s="14" t="s">
        <v>22</v>
      </c>
      <c r="C211" s="16">
        <v>39</v>
      </c>
      <c r="D211" s="17" t="s">
        <v>221</v>
      </c>
      <c r="E211" s="18"/>
      <c r="F211" s="19"/>
      <c r="G211" s="20">
        <f>IFERROR(C211*F211,0)</f>
        <v>0</v>
      </c>
      <c r="Z211" s="15">
        <v>30366</v>
      </c>
    </row>
    <row r="212" spans="1:26" ht="67.5" x14ac:dyDescent="0.25">
      <c r="A212" s="14">
        <v>190</v>
      </c>
      <c r="B212" s="14" t="s">
        <v>22</v>
      </c>
      <c r="C212" s="16">
        <v>219</v>
      </c>
      <c r="D212" s="17" t="s">
        <v>222</v>
      </c>
      <c r="E212" s="18"/>
      <c r="F212" s="19"/>
      <c r="G212" s="20">
        <f>IFERROR(C212*F212,0)</f>
        <v>0</v>
      </c>
      <c r="Z212" s="15">
        <v>30367</v>
      </c>
    </row>
    <row r="213" spans="1:26" ht="45" x14ac:dyDescent="0.25">
      <c r="A213" s="14">
        <v>191</v>
      </c>
      <c r="B213" s="14" t="s">
        <v>22</v>
      </c>
      <c r="C213" s="16">
        <v>339</v>
      </c>
      <c r="D213" s="17" t="s">
        <v>223</v>
      </c>
      <c r="E213" s="18"/>
      <c r="F213" s="19"/>
      <c r="G213" s="20">
        <f>IFERROR(C213*F213,0)</f>
        <v>0</v>
      </c>
      <c r="Z213" s="15">
        <v>30401</v>
      </c>
    </row>
    <row r="214" spans="1:26" ht="45" x14ac:dyDescent="0.25">
      <c r="A214" s="14">
        <v>192</v>
      </c>
      <c r="B214" s="14" t="s">
        <v>22</v>
      </c>
      <c r="C214" s="16">
        <v>459</v>
      </c>
      <c r="D214" s="17" t="s">
        <v>224</v>
      </c>
      <c r="E214" s="18"/>
      <c r="F214" s="19"/>
      <c r="G214" s="20">
        <f>IFERROR(C214*F214,0)</f>
        <v>0</v>
      </c>
      <c r="Z214" s="15">
        <v>30370</v>
      </c>
    </row>
    <row r="215" spans="1:26" ht="22.5" x14ac:dyDescent="0.25">
      <c r="A215" s="14">
        <v>193</v>
      </c>
      <c r="B215" s="14" t="s">
        <v>22</v>
      </c>
      <c r="C215" s="16">
        <v>447</v>
      </c>
      <c r="D215" s="17" t="s">
        <v>225</v>
      </c>
      <c r="E215" s="18"/>
      <c r="F215" s="19"/>
      <c r="G215" s="20">
        <f>IFERROR(C215*F215,0)</f>
        <v>0</v>
      </c>
      <c r="Z215" s="15">
        <v>30371</v>
      </c>
    </row>
    <row r="216" spans="1:26" ht="22.5" x14ac:dyDescent="0.25">
      <c r="A216" s="14">
        <v>194</v>
      </c>
      <c r="B216" s="14" t="s">
        <v>22</v>
      </c>
      <c r="C216" s="16">
        <v>372</v>
      </c>
      <c r="D216" s="17" t="s">
        <v>226</v>
      </c>
      <c r="E216" s="18"/>
      <c r="F216" s="19"/>
      <c r="G216" s="20">
        <f>IFERROR(C216*F216,0)</f>
        <v>0</v>
      </c>
      <c r="Z216" s="15">
        <v>30372</v>
      </c>
    </row>
    <row r="217" spans="1:26" ht="56.25" x14ac:dyDescent="0.25">
      <c r="A217" s="14">
        <v>195</v>
      </c>
      <c r="B217" s="14" t="s">
        <v>22</v>
      </c>
      <c r="C217" s="16">
        <v>444</v>
      </c>
      <c r="D217" s="17" t="s">
        <v>227</v>
      </c>
      <c r="E217" s="18"/>
      <c r="F217" s="19"/>
      <c r="G217" s="20">
        <f>IFERROR(C217*F217,0)</f>
        <v>0</v>
      </c>
      <c r="Z217" s="15">
        <v>30373</v>
      </c>
    </row>
    <row r="218" spans="1:26" ht="45" x14ac:dyDescent="0.25">
      <c r="A218" s="14">
        <v>196</v>
      </c>
      <c r="B218" s="14" t="s">
        <v>228</v>
      </c>
      <c r="C218" s="16">
        <v>1023</v>
      </c>
      <c r="D218" s="17" t="s">
        <v>229</v>
      </c>
      <c r="E218" s="18"/>
      <c r="F218" s="19"/>
      <c r="G218" s="20">
        <f>IFERROR(C218*F218,0)</f>
        <v>0</v>
      </c>
      <c r="Z218" s="15">
        <v>30374</v>
      </c>
    </row>
    <row r="219" spans="1:26" ht="22.5" x14ac:dyDescent="0.25">
      <c r="A219" s="14">
        <v>197</v>
      </c>
      <c r="B219" s="14" t="s">
        <v>22</v>
      </c>
      <c r="C219" s="16">
        <v>1112</v>
      </c>
      <c r="D219" s="17" t="s">
        <v>230</v>
      </c>
      <c r="E219" s="18"/>
      <c r="F219" s="19"/>
      <c r="G219" s="20">
        <f>IFERROR(C219*F219,0)</f>
        <v>0</v>
      </c>
      <c r="Z219" s="15">
        <v>30375</v>
      </c>
    </row>
    <row r="220" spans="1:26" ht="33.75" x14ac:dyDescent="0.25">
      <c r="A220" s="14">
        <v>198</v>
      </c>
      <c r="B220" s="14" t="s">
        <v>22</v>
      </c>
      <c r="C220" s="16">
        <v>15</v>
      </c>
      <c r="D220" s="17" t="s">
        <v>231</v>
      </c>
      <c r="E220" s="18"/>
      <c r="F220" s="19"/>
      <c r="G220" s="20">
        <f>IFERROR(C220*F220,0)</f>
        <v>0</v>
      </c>
      <c r="Z220" s="15">
        <v>30376</v>
      </c>
    </row>
    <row r="221" spans="1:26" ht="45" x14ac:dyDescent="0.25">
      <c r="A221" s="14">
        <v>199</v>
      </c>
      <c r="B221" s="14" t="s">
        <v>228</v>
      </c>
      <c r="C221" s="16">
        <v>176</v>
      </c>
      <c r="D221" s="17" t="s">
        <v>232</v>
      </c>
      <c r="E221" s="18"/>
      <c r="F221" s="19"/>
      <c r="G221" s="20">
        <f>IFERROR(C221*F221,0)</f>
        <v>0</v>
      </c>
      <c r="Z221" s="15">
        <v>30377</v>
      </c>
    </row>
    <row r="222" spans="1:26" ht="67.5" x14ac:dyDescent="0.25">
      <c r="A222" s="14">
        <v>200</v>
      </c>
      <c r="B222" s="14" t="s">
        <v>22</v>
      </c>
      <c r="C222" s="16">
        <v>44</v>
      </c>
      <c r="D222" s="17" t="s">
        <v>233</v>
      </c>
      <c r="E222" s="18"/>
      <c r="F222" s="19"/>
      <c r="G222" s="20">
        <f>IFERROR(C222*F222,0)</f>
        <v>0</v>
      </c>
      <c r="Z222" s="15">
        <v>30378</v>
      </c>
    </row>
    <row r="223" spans="1:26" x14ac:dyDescent="0.25">
      <c r="A223" s="14">
        <v>201</v>
      </c>
      <c r="B223" s="14" t="s">
        <v>22</v>
      </c>
      <c r="C223" s="16">
        <v>57</v>
      </c>
      <c r="D223" s="17" t="s">
        <v>234</v>
      </c>
      <c r="E223" s="18"/>
      <c r="F223" s="19"/>
      <c r="G223" s="20">
        <f>IFERROR(C223*F223,0)</f>
        <v>0</v>
      </c>
      <c r="Z223" s="15">
        <v>30411</v>
      </c>
    </row>
    <row r="224" spans="1:26" ht="33.75" x14ac:dyDescent="0.25">
      <c r="A224" s="14">
        <v>202</v>
      </c>
      <c r="B224" s="14" t="s">
        <v>22</v>
      </c>
      <c r="C224" s="16">
        <v>157</v>
      </c>
      <c r="D224" s="17" t="s">
        <v>235</v>
      </c>
      <c r="E224" s="18"/>
      <c r="F224" s="19"/>
      <c r="G224" s="20">
        <f>IFERROR(C224*F224,0)</f>
        <v>0</v>
      </c>
      <c r="Z224" s="15">
        <v>30412</v>
      </c>
    </row>
    <row r="225" spans="1:26" ht="45" x14ac:dyDescent="0.25">
      <c r="A225" s="14">
        <v>203</v>
      </c>
      <c r="B225" s="14" t="s">
        <v>217</v>
      </c>
      <c r="C225" s="16">
        <v>144</v>
      </c>
      <c r="D225" s="17" t="s">
        <v>236</v>
      </c>
      <c r="E225" s="18"/>
      <c r="F225" s="19"/>
      <c r="G225" s="20">
        <f>IFERROR(C225*F225,0)</f>
        <v>0</v>
      </c>
      <c r="Z225" s="15">
        <v>30413</v>
      </c>
    </row>
    <row r="226" spans="1:26" ht="78.75" x14ac:dyDescent="0.25">
      <c r="A226" s="14">
        <v>204</v>
      </c>
      <c r="B226" s="14" t="s">
        <v>22</v>
      </c>
      <c r="C226" s="16">
        <v>338</v>
      </c>
      <c r="D226" s="17" t="s">
        <v>237</v>
      </c>
      <c r="E226" s="18"/>
      <c r="F226" s="19"/>
      <c r="G226" s="20">
        <f>IFERROR(C226*F226,0)</f>
        <v>0</v>
      </c>
      <c r="Z226" s="15">
        <v>30414</v>
      </c>
    </row>
    <row r="227" spans="1:26" ht="112.5" x14ac:dyDescent="0.25">
      <c r="A227" s="14">
        <v>205</v>
      </c>
      <c r="B227" s="14" t="s">
        <v>22</v>
      </c>
      <c r="C227" s="16">
        <v>3464</v>
      </c>
      <c r="D227" s="17" t="s">
        <v>238</v>
      </c>
      <c r="E227" s="18"/>
      <c r="F227" s="19"/>
      <c r="G227" s="20">
        <f>IFERROR(C227*F227,0)</f>
        <v>0</v>
      </c>
      <c r="Z227" s="15">
        <v>30415</v>
      </c>
    </row>
    <row r="228" spans="1:26" ht="123.75" x14ac:dyDescent="0.25">
      <c r="A228" s="14">
        <v>206</v>
      </c>
      <c r="B228" s="14" t="s">
        <v>22</v>
      </c>
      <c r="C228" s="16">
        <v>1558</v>
      </c>
      <c r="D228" s="17" t="s">
        <v>239</v>
      </c>
      <c r="E228" s="18"/>
      <c r="F228" s="19"/>
      <c r="G228" s="20">
        <f>IFERROR(C228*F228,0)</f>
        <v>0</v>
      </c>
      <c r="Z228" s="15">
        <v>30416</v>
      </c>
    </row>
    <row r="229" spans="1:26" ht="90" x14ac:dyDescent="0.25">
      <c r="A229" s="14">
        <v>207</v>
      </c>
      <c r="B229" s="14" t="s">
        <v>22</v>
      </c>
      <c r="C229" s="16">
        <v>1578</v>
      </c>
      <c r="D229" s="17" t="s">
        <v>240</v>
      </c>
      <c r="E229" s="18"/>
      <c r="F229" s="19"/>
      <c r="G229" s="20">
        <f>IFERROR(C229*F229,0)</f>
        <v>0</v>
      </c>
      <c r="Z229" s="15">
        <v>30418</v>
      </c>
    </row>
    <row r="230" spans="1:26" ht="67.5" x14ac:dyDescent="0.25">
      <c r="A230" s="14">
        <v>208</v>
      </c>
      <c r="B230" s="14" t="s">
        <v>22</v>
      </c>
      <c r="C230" s="16">
        <v>100</v>
      </c>
      <c r="D230" s="17" t="s">
        <v>241</v>
      </c>
      <c r="E230" s="18"/>
      <c r="F230" s="19"/>
      <c r="G230" s="20">
        <f>IFERROR(C230*F230,0)</f>
        <v>0</v>
      </c>
      <c r="Z230" s="15">
        <v>30419</v>
      </c>
    </row>
    <row r="231" spans="1:26" ht="33.75" x14ac:dyDescent="0.25">
      <c r="A231" s="14">
        <v>209</v>
      </c>
      <c r="B231" s="14" t="s">
        <v>22</v>
      </c>
      <c r="C231" s="16">
        <v>1380</v>
      </c>
      <c r="D231" s="17" t="s">
        <v>242</v>
      </c>
      <c r="E231" s="18"/>
      <c r="F231" s="19"/>
      <c r="G231" s="20">
        <f>IFERROR(C231*F231,0)</f>
        <v>0</v>
      </c>
      <c r="Z231" s="15">
        <v>30420</v>
      </c>
    </row>
    <row r="232" spans="1:26" ht="90" x14ac:dyDescent="0.25">
      <c r="A232" s="14">
        <v>210</v>
      </c>
      <c r="B232" s="14" t="s">
        <v>22</v>
      </c>
      <c r="C232" s="16">
        <v>514</v>
      </c>
      <c r="D232" s="17" t="s">
        <v>243</v>
      </c>
      <c r="E232" s="18"/>
      <c r="F232" s="19"/>
      <c r="G232" s="20">
        <f>IFERROR(C232*F232,0)</f>
        <v>0</v>
      </c>
      <c r="Z232" s="15">
        <v>30421</v>
      </c>
    </row>
    <row r="233" spans="1:26" ht="33.75" x14ac:dyDescent="0.25">
      <c r="A233" s="14">
        <v>211</v>
      </c>
      <c r="B233" s="14" t="s">
        <v>22</v>
      </c>
      <c r="C233" s="16">
        <v>200</v>
      </c>
      <c r="D233" s="17" t="s">
        <v>244</v>
      </c>
      <c r="E233" s="18"/>
      <c r="F233" s="19"/>
      <c r="G233" s="20">
        <f>IFERROR(C233*F233,0)</f>
        <v>0</v>
      </c>
      <c r="Z233" s="15">
        <v>30422</v>
      </c>
    </row>
    <row r="234" spans="1:26" ht="22.5" x14ac:dyDescent="0.25">
      <c r="A234" s="14">
        <v>212</v>
      </c>
      <c r="B234" s="14" t="s">
        <v>22</v>
      </c>
      <c r="C234" s="16">
        <v>200</v>
      </c>
      <c r="D234" s="17" t="s">
        <v>245</v>
      </c>
      <c r="E234" s="18"/>
      <c r="F234" s="19"/>
      <c r="G234" s="20">
        <f>IFERROR(C234*F234,0)</f>
        <v>0</v>
      </c>
      <c r="Z234" s="15">
        <v>30425</v>
      </c>
    </row>
    <row r="235" spans="1:26" ht="33.75" x14ac:dyDescent="0.25">
      <c r="A235" s="14">
        <v>213</v>
      </c>
      <c r="B235" s="14" t="s">
        <v>22</v>
      </c>
      <c r="C235" s="16">
        <v>200</v>
      </c>
      <c r="D235" s="17" t="s">
        <v>246</v>
      </c>
      <c r="E235" s="18"/>
      <c r="F235" s="19"/>
      <c r="G235" s="20">
        <f>IFERROR(C235*F235,0)</f>
        <v>0</v>
      </c>
      <c r="Z235" s="15">
        <v>30426</v>
      </c>
    </row>
    <row r="236" spans="1:26" ht="123.75" x14ac:dyDescent="0.25">
      <c r="A236" s="14">
        <v>214</v>
      </c>
      <c r="B236" s="14" t="s">
        <v>22</v>
      </c>
      <c r="C236" s="16">
        <v>1310</v>
      </c>
      <c r="D236" s="17" t="s">
        <v>247</v>
      </c>
      <c r="E236" s="18"/>
      <c r="F236" s="19"/>
      <c r="G236" s="20">
        <f>IFERROR(C236*F236,0)</f>
        <v>0</v>
      </c>
      <c r="Z236" s="15">
        <v>30427</v>
      </c>
    </row>
    <row r="237" spans="1:26" ht="90" x14ac:dyDescent="0.25">
      <c r="A237" s="14">
        <v>215</v>
      </c>
      <c r="B237" s="14" t="s">
        <v>22</v>
      </c>
      <c r="C237" s="16">
        <v>500</v>
      </c>
      <c r="D237" s="17" t="s">
        <v>248</v>
      </c>
      <c r="E237" s="18"/>
      <c r="F237" s="19"/>
      <c r="G237" s="20">
        <f>IFERROR(C237*F237,0)</f>
        <v>0</v>
      </c>
      <c r="Z237" s="15">
        <v>30428</v>
      </c>
    </row>
    <row r="238" spans="1:26" ht="123.75" x14ac:dyDescent="0.25">
      <c r="A238" s="14">
        <v>216</v>
      </c>
      <c r="B238" s="14" t="s">
        <v>22</v>
      </c>
      <c r="C238" s="16">
        <v>3752</v>
      </c>
      <c r="D238" s="17" t="s">
        <v>249</v>
      </c>
      <c r="E238" s="18"/>
      <c r="F238" s="19"/>
      <c r="G238" s="20">
        <f>IFERROR(C238*F238,0)</f>
        <v>0</v>
      </c>
      <c r="Z238" s="15">
        <v>30429</v>
      </c>
    </row>
    <row r="239" spans="1:26" ht="45" x14ac:dyDescent="0.25">
      <c r="A239" s="14">
        <v>217</v>
      </c>
      <c r="B239" s="14" t="s">
        <v>22</v>
      </c>
      <c r="C239" s="16">
        <v>335</v>
      </c>
      <c r="D239" s="17" t="s">
        <v>250</v>
      </c>
      <c r="E239" s="18"/>
      <c r="F239" s="19"/>
      <c r="G239" s="20">
        <f>IFERROR(C239*F239,0)</f>
        <v>0</v>
      </c>
      <c r="Z239" s="15">
        <v>30430</v>
      </c>
    </row>
    <row r="240" spans="1:26" ht="56.25" x14ac:dyDescent="0.25">
      <c r="A240" s="14">
        <v>218</v>
      </c>
      <c r="B240" s="14" t="s">
        <v>22</v>
      </c>
      <c r="C240" s="16">
        <v>246</v>
      </c>
      <c r="D240" s="17" t="s">
        <v>251</v>
      </c>
      <c r="E240" s="18"/>
      <c r="F240" s="19"/>
      <c r="G240" s="20">
        <f>IFERROR(C240*F240,0)</f>
        <v>0</v>
      </c>
      <c r="Z240" s="15">
        <v>30431</v>
      </c>
    </row>
    <row r="241" spans="1:26" ht="101.25" x14ac:dyDescent="0.25">
      <c r="A241" s="14">
        <v>219</v>
      </c>
      <c r="B241" s="14" t="s">
        <v>22</v>
      </c>
      <c r="C241" s="16">
        <v>1668</v>
      </c>
      <c r="D241" s="17" t="s">
        <v>252</v>
      </c>
      <c r="E241" s="18"/>
      <c r="F241" s="19"/>
      <c r="G241" s="20">
        <f>IFERROR(C241*F241,0)</f>
        <v>0</v>
      </c>
      <c r="Z241" s="15">
        <v>30432</v>
      </c>
    </row>
    <row r="242" spans="1:26" ht="67.5" x14ac:dyDescent="0.25">
      <c r="A242" s="14">
        <v>220</v>
      </c>
      <c r="B242" s="14" t="s">
        <v>22</v>
      </c>
      <c r="C242" s="16">
        <v>582</v>
      </c>
      <c r="D242" s="17" t="s">
        <v>253</v>
      </c>
      <c r="E242" s="18"/>
      <c r="F242" s="19"/>
      <c r="G242" s="20">
        <f>IFERROR(C242*F242,0)</f>
        <v>0</v>
      </c>
      <c r="Z242" s="15">
        <v>30433</v>
      </c>
    </row>
    <row r="243" spans="1:26" ht="90" x14ac:dyDescent="0.25">
      <c r="A243" s="14">
        <v>221</v>
      </c>
      <c r="B243" s="14" t="s">
        <v>22</v>
      </c>
      <c r="C243" s="16">
        <v>1188</v>
      </c>
      <c r="D243" s="17" t="s">
        <v>254</v>
      </c>
      <c r="E243" s="18"/>
      <c r="F243" s="19"/>
      <c r="G243" s="20">
        <f>IFERROR(C243*F243,0)</f>
        <v>0</v>
      </c>
      <c r="Z243" s="15">
        <v>30434</v>
      </c>
    </row>
    <row r="244" spans="1:26" ht="45" x14ac:dyDescent="0.25">
      <c r="A244" s="14">
        <v>222</v>
      </c>
      <c r="B244" s="14" t="s">
        <v>255</v>
      </c>
      <c r="C244" s="16">
        <v>636</v>
      </c>
      <c r="D244" s="17" t="s">
        <v>256</v>
      </c>
      <c r="E244" s="18"/>
      <c r="F244" s="19"/>
      <c r="G244" s="20">
        <f>IFERROR(C244*F244,0)</f>
        <v>0</v>
      </c>
      <c r="Z244" s="15">
        <v>30435</v>
      </c>
    </row>
    <row r="245" spans="1:26" ht="45" x14ac:dyDescent="0.25">
      <c r="A245" s="14">
        <v>223</v>
      </c>
      <c r="B245" s="14" t="s">
        <v>22</v>
      </c>
      <c r="C245" s="16">
        <v>1290</v>
      </c>
      <c r="D245" s="17" t="s">
        <v>257</v>
      </c>
      <c r="E245" s="18"/>
      <c r="F245" s="19"/>
      <c r="G245" s="20">
        <f>IFERROR(C245*F245,0)</f>
        <v>0</v>
      </c>
      <c r="Z245" s="15">
        <v>30436</v>
      </c>
    </row>
    <row r="246" spans="1:26" ht="90" x14ac:dyDescent="0.25">
      <c r="A246" s="14">
        <v>224</v>
      </c>
      <c r="B246" s="14" t="s">
        <v>22</v>
      </c>
      <c r="C246" s="16">
        <v>372</v>
      </c>
      <c r="D246" s="17" t="s">
        <v>258</v>
      </c>
      <c r="E246" s="18"/>
      <c r="F246" s="19"/>
      <c r="G246" s="20">
        <f>IFERROR(C246*F246,0)</f>
        <v>0</v>
      </c>
      <c r="Z246" s="15">
        <v>30437</v>
      </c>
    </row>
    <row r="247" spans="1:26" ht="112.5" x14ac:dyDescent="0.25">
      <c r="A247" s="14">
        <v>225</v>
      </c>
      <c r="B247" s="14" t="s">
        <v>22</v>
      </c>
      <c r="C247" s="16">
        <v>1164</v>
      </c>
      <c r="D247" s="17" t="s">
        <v>259</v>
      </c>
      <c r="E247" s="18"/>
      <c r="F247" s="19"/>
      <c r="G247" s="20">
        <f>IFERROR(C247*F247,0)</f>
        <v>0</v>
      </c>
      <c r="Z247" s="15">
        <v>30438</v>
      </c>
    </row>
    <row r="248" spans="1:26" ht="56.25" x14ac:dyDescent="0.25">
      <c r="A248" s="14">
        <v>226</v>
      </c>
      <c r="B248" s="14" t="s">
        <v>22</v>
      </c>
      <c r="C248" s="16">
        <v>258</v>
      </c>
      <c r="D248" s="17" t="s">
        <v>260</v>
      </c>
      <c r="E248" s="18"/>
      <c r="F248" s="19"/>
      <c r="G248" s="20">
        <f>IFERROR(C248*F248,0)</f>
        <v>0</v>
      </c>
      <c r="Z248" s="15">
        <v>30439</v>
      </c>
    </row>
    <row r="249" spans="1:26" ht="67.5" x14ac:dyDescent="0.25">
      <c r="A249" s="14">
        <v>227</v>
      </c>
      <c r="B249" s="14" t="s">
        <v>22</v>
      </c>
      <c r="C249" s="16">
        <v>242</v>
      </c>
      <c r="D249" s="17" t="s">
        <v>261</v>
      </c>
      <c r="E249" s="18"/>
      <c r="F249" s="19"/>
      <c r="G249" s="20">
        <f>IFERROR(C249*F249,0)</f>
        <v>0</v>
      </c>
      <c r="Z249" s="15">
        <v>30440</v>
      </c>
    </row>
    <row r="250" spans="1:26" ht="112.5" x14ac:dyDescent="0.25">
      <c r="A250" s="14">
        <v>228</v>
      </c>
      <c r="B250" s="14" t="s">
        <v>22</v>
      </c>
      <c r="C250" s="16">
        <v>856</v>
      </c>
      <c r="D250" s="17" t="s">
        <v>262</v>
      </c>
      <c r="E250" s="18"/>
      <c r="F250" s="19"/>
      <c r="G250" s="20">
        <f>IFERROR(C250*F250,0)</f>
        <v>0</v>
      </c>
      <c r="Z250" s="15">
        <v>30441</v>
      </c>
    </row>
    <row r="251" spans="1:26" ht="45" x14ac:dyDescent="0.25">
      <c r="A251" s="14">
        <v>229</v>
      </c>
      <c r="B251" s="14" t="s">
        <v>22</v>
      </c>
      <c r="C251" s="16">
        <v>468</v>
      </c>
      <c r="D251" s="17" t="s">
        <v>263</v>
      </c>
      <c r="E251" s="18"/>
      <c r="F251" s="19"/>
      <c r="G251" s="20">
        <f>IFERROR(C251*F251,0)</f>
        <v>0</v>
      </c>
      <c r="Z251" s="15">
        <v>30442</v>
      </c>
    </row>
    <row r="252" spans="1:26" ht="67.5" x14ac:dyDescent="0.25">
      <c r="A252" s="14">
        <v>230</v>
      </c>
      <c r="B252" s="14" t="s">
        <v>22</v>
      </c>
      <c r="C252" s="16">
        <v>994</v>
      </c>
      <c r="D252" s="17" t="s">
        <v>264</v>
      </c>
      <c r="E252" s="18"/>
      <c r="F252" s="19"/>
      <c r="G252" s="20">
        <f>IFERROR(C252*F252,0)</f>
        <v>0</v>
      </c>
      <c r="Z252" s="15">
        <v>30443</v>
      </c>
    </row>
    <row r="253" spans="1:26" ht="78.75" x14ac:dyDescent="0.25">
      <c r="A253" s="14">
        <v>231</v>
      </c>
      <c r="B253" s="14" t="s">
        <v>22</v>
      </c>
      <c r="C253" s="16">
        <v>2883</v>
      </c>
      <c r="D253" s="17" t="s">
        <v>265</v>
      </c>
      <c r="E253" s="18"/>
      <c r="F253" s="19"/>
      <c r="G253" s="20">
        <f>IFERROR(C253*F253,0)</f>
        <v>0</v>
      </c>
      <c r="Z253" s="15">
        <v>30444</v>
      </c>
    </row>
    <row r="254" spans="1:26" ht="78.75" x14ac:dyDescent="0.25">
      <c r="A254" s="14">
        <v>232</v>
      </c>
      <c r="B254" s="14" t="s">
        <v>22</v>
      </c>
      <c r="C254" s="16">
        <v>614</v>
      </c>
      <c r="D254" s="17" t="s">
        <v>266</v>
      </c>
      <c r="E254" s="18"/>
      <c r="F254" s="19"/>
      <c r="G254" s="20">
        <f>IFERROR(C254*F254,0)</f>
        <v>0</v>
      </c>
      <c r="Z254" s="15">
        <v>30445</v>
      </c>
    </row>
    <row r="255" spans="1:26" ht="101.25" x14ac:dyDescent="0.25">
      <c r="A255" s="14">
        <v>233</v>
      </c>
      <c r="B255" s="14" t="s">
        <v>22</v>
      </c>
      <c r="C255" s="16">
        <v>746</v>
      </c>
      <c r="D255" s="17" t="s">
        <v>267</v>
      </c>
      <c r="E255" s="18"/>
      <c r="F255" s="19"/>
      <c r="G255" s="20">
        <f>IFERROR(C255*F255,0)</f>
        <v>0</v>
      </c>
      <c r="Z255" s="15">
        <v>30446</v>
      </c>
    </row>
    <row r="256" spans="1:26" x14ac:dyDescent="0.25">
      <c r="A256" s="14">
        <v>234</v>
      </c>
      <c r="B256" s="14" t="s">
        <v>22</v>
      </c>
      <c r="C256" s="16">
        <v>312</v>
      </c>
      <c r="D256" s="17" t="s">
        <v>268</v>
      </c>
      <c r="E256" s="18"/>
      <c r="F256" s="19"/>
      <c r="G256" s="20">
        <f>IFERROR(C256*F256,0)</f>
        <v>0</v>
      </c>
      <c r="Z256" s="15">
        <v>30447</v>
      </c>
    </row>
    <row r="257" spans="1:26" ht="90" x14ac:dyDescent="0.25">
      <c r="A257" s="14">
        <v>235</v>
      </c>
      <c r="B257" s="14" t="s">
        <v>22</v>
      </c>
      <c r="C257" s="16">
        <v>624</v>
      </c>
      <c r="D257" s="17" t="s">
        <v>269</v>
      </c>
      <c r="E257" s="18"/>
      <c r="F257" s="19"/>
      <c r="G257" s="20">
        <f>IFERROR(C257*F257,0)</f>
        <v>0</v>
      </c>
      <c r="Z257" s="15">
        <v>30448</v>
      </c>
    </row>
    <row r="258" spans="1:26" ht="56.25" x14ac:dyDescent="0.25">
      <c r="A258" s="14">
        <v>236</v>
      </c>
      <c r="B258" s="14" t="s">
        <v>22</v>
      </c>
      <c r="C258" s="16">
        <v>482</v>
      </c>
      <c r="D258" s="17" t="s">
        <v>270</v>
      </c>
      <c r="E258" s="18"/>
      <c r="F258" s="19"/>
      <c r="G258" s="20">
        <f>IFERROR(C258*F258,0)</f>
        <v>0</v>
      </c>
      <c r="Z258" s="15">
        <v>30449</v>
      </c>
    </row>
    <row r="259" spans="1:26" ht="56.25" x14ac:dyDescent="0.25">
      <c r="A259" s="14">
        <v>237</v>
      </c>
      <c r="B259" s="14" t="s">
        <v>22</v>
      </c>
      <c r="C259" s="16">
        <v>470</v>
      </c>
      <c r="D259" s="17" t="s">
        <v>271</v>
      </c>
      <c r="E259" s="18"/>
      <c r="F259" s="19"/>
      <c r="G259" s="20">
        <f>IFERROR(C259*F259,0)</f>
        <v>0</v>
      </c>
      <c r="Z259" s="15">
        <v>30450</v>
      </c>
    </row>
    <row r="260" spans="1:26" ht="56.25" x14ac:dyDescent="0.25">
      <c r="A260" s="14">
        <v>238</v>
      </c>
      <c r="B260" s="14" t="s">
        <v>25</v>
      </c>
      <c r="C260" s="16">
        <v>470</v>
      </c>
      <c r="D260" s="17" t="s">
        <v>272</v>
      </c>
      <c r="E260" s="18"/>
      <c r="F260" s="19"/>
      <c r="G260" s="20">
        <f>IFERROR(C260*F260,0)</f>
        <v>0</v>
      </c>
      <c r="Z260" s="15">
        <v>30451</v>
      </c>
    </row>
    <row r="261" spans="1:26" ht="112.5" x14ac:dyDescent="0.25">
      <c r="A261" s="14">
        <v>239</v>
      </c>
      <c r="B261" s="14" t="s">
        <v>25</v>
      </c>
      <c r="C261" s="16">
        <v>604</v>
      </c>
      <c r="D261" s="17" t="s">
        <v>273</v>
      </c>
      <c r="E261" s="18"/>
      <c r="F261" s="19"/>
      <c r="G261" s="20">
        <f>IFERROR(C261*F261,0)</f>
        <v>0</v>
      </c>
      <c r="Z261" s="15">
        <v>30452</v>
      </c>
    </row>
    <row r="262" spans="1:26" ht="123.75" x14ac:dyDescent="0.25">
      <c r="A262" s="14">
        <v>240</v>
      </c>
      <c r="B262" s="14" t="s">
        <v>22</v>
      </c>
      <c r="C262" s="16">
        <v>1290</v>
      </c>
      <c r="D262" s="17" t="s">
        <v>274</v>
      </c>
      <c r="E262" s="18"/>
      <c r="F262" s="19"/>
      <c r="G262" s="20">
        <f>IFERROR(C262*F262,0)</f>
        <v>0</v>
      </c>
      <c r="Z262" s="15">
        <v>30453</v>
      </c>
    </row>
    <row r="263" spans="1:26" ht="45" x14ac:dyDescent="0.25">
      <c r="A263" s="14">
        <v>241</v>
      </c>
      <c r="B263" s="14" t="s">
        <v>22</v>
      </c>
      <c r="C263" s="16">
        <v>1064</v>
      </c>
      <c r="D263" s="17" t="s">
        <v>275</v>
      </c>
      <c r="E263" s="18"/>
      <c r="F263" s="19"/>
      <c r="G263" s="20">
        <f>IFERROR(C263*F263,0)</f>
        <v>0</v>
      </c>
      <c r="Z263" s="15">
        <v>30454</v>
      </c>
    </row>
    <row r="264" spans="1:26" ht="45" x14ac:dyDescent="0.25">
      <c r="A264" s="14">
        <v>242</v>
      </c>
      <c r="B264" s="14" t="s">
        <v>22</v>
      </c>
      <c r="C264" s="16">
        <v>2420</v>
      </c>
      <c r="D264" s="17" t="s">
        <v>276</v>
      </c>
      <c r="E264" s="18"/>
      <c r="F264" s="19"/>
      <c r="G264" s="20">
        <f>IFERROR(C264*F264,0)</f>
        <v>0</v>
      </c>
      <c r="Z264" s="15">
        <v>30455</v>
      </c>
    </row>
    <row r="265" spans="1:26" ht="45" x14ac:dyDescent="0.25">
      <c r="A265" s="14">
        <v>243</v>
      </c>
      <c r="B265" s="14" t="s">
        <v>22</v>
      </c>
      <c r="C265" s="16">
        <v>1016</v>
      </c>
      <c r="D265" s="17" t="s">
        <v>277</v>
      </c>
      <c r="E265" s="18"/>
      <c r="F265" s="19"/>
      <c r="G265" s="20">
        <f>IFERROR(C265*F265,0)</f>
        <v>0</v>
      </c>
      <c r="Z265" s="15">
        <v>30456</v>
      </c>
    </row>
    <row r="266" spans="1:26" ht="56.25" x14ac:dyDescent="0.25">
      <c r="A266" s="14">
        <v>244</v>
      </c>
      <c r="B266" s="14" t="s">
        <v>22</v>
      </c>
      <c r="C266" s="16">
        <v>5636</v>
      </c>
      <c r="D266" s="17" t="s">
        <v>278</v>
      </c>
      <c r="E266" s="18"/>
      <c r="F266" s="19"/>
      <c r="G266" s="20">
        <f>IFERROR(C266*F266,0)</f>
        <v>0</v>
      </c>
      <c r="Z266" s="15">
        <v>30457</v>
      </c>
    </row>
    <row r="267" spans="1:26" ht="33.75" x14ac:dyDescent="0.25">
      <c r="A267" s="14">
        <v>245</v>
      </c>
      <c r="B267" s="14" t="s">
        <v>22</v>
      </c>
      <c r="C267" s="16">
        <v>409</v>
      </c>
      <c r="D267" s="17" t="s">
        <v>279</v>
      </c>
      <c r="E267" s="18"/>
      <c r="F267" s="19"/>
      <c r="G267" s="20">
        <f>IFERROR(C267*F267,0)</f>
        <v>0</v>
      </c>
      <c r="Z267" s="15">
        <v>30458</v>
      </c>
    </row>
    <row r="268" spans="1:26" ht="90" x14ac:dyDescent="0.25">
      <c r="A268" s="14">
        <v>246</v>
      </c>
      <c r="B268" s="14" t="s">
        <v>22</v>
      </c>
      <c r="C268" s="16">
        <v>192</v>
      </c>
      <c r="D268" s="17" t="s">
        <v>280</v>
      </c>
      <c r="E268" s="18"/>
      <c r="F268" s="19"/>
      <c r="G268" s="20">
        <f>IFERROR(C268*F268,0)</f>
        <v>0</v>
      </c>
      <c r="Z268" s="15">
        <v>30459</v>
      </c>
    </row>
    <row r="269" spans="1:26" ht="56.25" x14ac:dyDescent="0.25">
      <c r="A269" s="14">
        <v>247</v>
      </c>
      <c r="B269" s="14" t="s">
        <v>22</v>
      </c>
      <c r="C269" s="16">
        <v>156</v>
      </c>
      <c r="D269" s="17" t="s">
        <v>281</v>
      </c>
      <c r="E269" s="18"/>
      <c r="F269" s="19"/>
      <c r="G269" s="20">
        <f>IFERROR(C269*F269,0)</f>
        <v>0</v>
      </c>
      <c r="Z269" s="15">
        <v>30460</v>
      </c>
    </row>
    <row r="270" spans="1:26" ht="67.5" x14ac:dyDescent="0.25">
      <c r="A270" s="14">
        <v>248</v>
      </c>
      <c r="B270" s="14" t="s">
        <v>22</v>
      </c>
      <c r="C270" s="16">
        <v>384</v>
      </c>
      <c r="D270" s="17" t="s">
        <v>282</v>
      </c>
      <c r="E270" s="18"/>
      <c r="F270" s="19"/>
      <c r="G270" s="20">
        <f>IFERROR(C270*F270,0)</f>
        <v>0</v>
      </c>
      <c r="Z270" s="15">
        <v>30461</v>
      </c>
    </row>
    <row r="271" spans="1:26" ht="67.5" x14ac:dyDescent="0.25">
      <c r="A271" s="14">
        <v>249</v>
      </c>
      <c r="B271" s="14" t="s">
        <v>22</v>
      </c>
      <c r="C271" s="16">
        <v>384</v>
      </c>
      <c r="D271" s="17" t="s">
        <v>283</v>
      </c>
      <c r="E271" s="18"/>
      <c r="F271" s="19"/>
      <c r="G271" s="20">
        <f>IFERROR(C271*F271,0)</f>
        <v>0</v>
      </c>
      <c r="Z271" s="15">
        <v>30462</v>
      </c>
    </row>
    <row r="272" spans="1:26" ht="67.5" x14ac:dyDescent="0.25">
      <c r="A272" s="14">
        <v>250</v>
      </c>
      <c r="B272" s="14" t="s">
        <v>22</v>
      </c>
      <c r="C272" s="16">
        <v>156</v>
      </c>
      <c r="D272" s="17" t="s">
        <v>284</v>
      </c>
      <c r="E272" s="18"/>
      <c r="F272" s="19"/>
      <c r="G272" s="20">
        <f>IFERROR(C272*F272,0)</f>
        <v>0</v>
      </c>
      <c r="Z272" s="15">
        <v>30463</v>
      </c>
    </row>
    <row r="273" spans="1:26" x14ac:dyDescent="0.25">
      <c r="A273" s="14">
        <v>251</v>
      </c>
      <c r="B273" s="14" t="s">
        <v>22</v>
      </c>
      <c r="C273" s="16">
        <v>60</v>
      </c>
      <c r="D273" s="17" t="s">
        <v>285</v>
      </c>
      <c r="E273" s="18"/>
      <c r="F273" s="19"/>
      <c r="G273" s="20">
        <f>IFERROR(C273*F273,0)</f>
        <v>0</v>
      </c>
      <c r="Z273" s="15">
        <v>30464</v>
      </c>
    </row>
    <row r="274" spans="1:26" ht="22.5" x14ac:dyDescent="0.25">
      <c r="A274" s="14">
        <v>252</v>
      </c>
      <c r="B274" s="14" t="s">
        <v>22</v>
      </c>
      <c r="C274" s="16">
        <v>38</v>
      </c>
      <c r="D274" s="17" t="s">
        <v>286</v>
      </c>
      <c r="E274" s="18"/>
      <c r="F274" s="19"/>
      <c r="G274" s="20">
        <f>IFERROR(C274*F274,0)</f>
        <v>0</v>
      </c>
      <c r="Z274" s="15">
        <v>30465</v>
      </c>
    </row>
    <row r="275" spans="1:26" ht="33.75" x14ac:dyDescent="0.25">
      <c r="A275" s="14">
        <v>253</v>
      </c>
      <c r="B275" s="14" t="s">
        <v>22</v>
      </c>
      <c r="C275" s="16">
        <v>47</v>
      </c>
      <c r="D275" s="17" t="s">
        <v>287</v>
      </c>
      <c r="E275" s="18"/>
      <c r="F275" s="19"/>
      <c r="G275" s="20">
        <f>IFERROR(C275*F275,0)</f>
        <v>0</v>
      </c>
      <c r="Z275" s="15">
        <v>30466</v>
      </c>
    </row>
    <row r="276" spans="1:26" ht="22.5" x14ac:dyDescent="0.25">
      <c r="A276" s="14">
        <v>254</v>
      </c>
      <c r="B276" s="14" t="s">
        <v>22</v>
      </c>
      <c r="C276" s="16">
        <v>50</v>
      </c>
      <c r="D276" s="17" t="s">
        <v>288</v>
      </c>
      <c r="E276" s="18"/>
      <c r="F276" s="19"/>
      <c r="G276" s="20">
        <f>IFERROR(C276*F276,0)</f>
        <v>0</v>
      </c>
      <c r="Z276" s="15">
        <v>30467</v>
      </c>
    </row>
    <row r="277" spans="1:26" ht="22.5" x14ac:dyDescent="0.25">
      <c r="A277" s="14">
        <v>255</v>
      </c>
      <c r="B277" s="14" t="s">
        <v>22</v>
      </c>
      <c r="C277" s="16">
        <v>50</v>
      </c>
      <c r="D277" s="17" t="s">
        <v>289</v>
      </c>
      <c r="E277" s="18"/>
      <c r="F277" s="19"/>
      <c r="G277" s="20">
        <f>IFERROR(C277*F277,0)</f>
        <v>0</v>
      </c>
      <c r="Z277" s="15">
        <v>30468</v>
      </c>
    </row>
    <row r="278" spans="1:26" ht="33.75" x14ac:dyDescent="0.25">
      <c r="A278" s="14">
        <v>256</v>
      </c>
      <c r="B278" s="14" t="s">
        <v>22</v>
      </c>
      <c r="C278" s="16">
        <v>99</v>
      </c>
      <c r="D278" s="17" t="s">
        <v>290</v>
      </c>
      <c r="E278" s="18"/>
      <c r="F278" s="19"/>
      <c r="G278" s="20">
        <f>IFERROR(C278*F278,0)</f>
        <v>0</v>
      </c>
      <c r="Z278" s="15">
        <v>30469</v>
      </c>
    </row>
    <row r="279" spans="1:26" ht="33.75" x14ac:dyDescent="0.25">
      <c r="A279" s="14">
        <v>257</v>
      </c>
      <c r="B279" s="14" t="s">
        <v>22</v>
      </c>
      <c r="C279" s="16">
        <v>134</v>
      </c>
      <c r="D279" s="17" t="s">
        <v>291</v>
      </c>
      <c r="E279" s="18"/>
      <c r="F279" s="19"/>
      <c r="G279" s="20">
        <f>IFERROR(C279*F279,0)</f>
        <v>0</v>
      </c>
      <c r="Z279" s="15">
        <v>30470</v>
      </c>
    </row>
    <row r="280" spans="1:26" ht="33.75" x14ac:dyDescent="0.25">
      <c r="A280" s="14">
        <v>258</v>
      </c>
      <c r="B280" s="14" t="s">
        <v>22</v>
      </c>
      <c r="C280" s="16">
        <v>138</v>
      </c>
      <c r="D280" s="17" t="s">
        <v>292</v>
      </c>
      <c r="E280" s="18"/>
      <c r="F280" s="19"/>
      <c r="G280" s="20">
        <f>IFERROR(C280*F280,0)</f>
        <v>0</v>
      </c>
      <c r="Z280" s="15">
        <v>30471</v>
      </c>
    </row>
    <row r="281" spans="1:26" ht="22.5" x14ac:dyDescent="0.25">
      <c r="A281" s="14">
        <v>259</v>
      </c>
      <c r="B281" s="14" t="s">
        <v>137</v>
      </c>
      <c r="C281" s="16">
        <v>93</v>
      </c>
      <c r="D281" s="17" t="s">
        <v>293</v>
      </c>
      <c r="E281" s="18"/>
      <c r="F281" s="19"/>
      <c r="G281" s="20">
        <f>IFERROR(C281*F281,0)</f>
        <v>0</v>
      </c>
      <c r="Z281" s="15">
        <v>30477</v>
      </c>
    </row>
    <row r="282" spans="1:26" ht="22.5" x14ac:dyDescent="0.25">
      <c r="A282" s="14">
        <v>260</v>
      </c>
      <c r="B282" s="14" t="s">
        <v>137</v>
      </c>
      <c r="C282" s="16">
        <v>93</v>
      </c>
      <c r="D282" s="17" t="s">
        <v>294</v>
      </c>
      <c r="E282" s="18"/>
      <c r="F282" s="19"/>
      <c r="G282" s="20">
        <f>IFERROR(C282*F282,0)</f>
        <v>0</v>
      </c>
      <c r="Z282" s="15">
        <v>30478</v>
      </c>
    </row>
    <row r="283" spans="1:26" ht="22.5" x14ac:dyDescent="0.25">
      <c r="A283" s="14">
        <v>261</v>
      </c>
      <c r="B283" s="14" t="s">
        <v>137</v>
      </c>
      <c r="C283" s="16">
        <v>51</v>
      </c>
      <c r="D283" s="17" t="s">
        <v>295</v>
      </c>
      <c r="E283" s="18"/>
      <c r="F283" s="19"/>
      <c r="G283" s="20">
        <f>IFERROR(C283*F283,0)</f>
        <v>0</v>
      </c>
      <c r="Z283" s="15">
        <v>30479</v>
      </c>
    </row>
    <row r="284" spans="1:26" ht="22.5" x14ac:dyDescent="0.25">
      <c r="A284" s="14">
        <v>262</v>
      </c>
      <c r="B284" s="14" t="s">
        <v>137</v>
      </c>
      <c r="C284" s="16">
        <v>35</v>
      </c>
      <c r="D284" s="17" t="s">
        <v>296</v>
      </c>
      <c r="E284" s="18"/>
      <c r="F284" s="19"/>
      <c r="G284" s="20">
        <f>IFERROR(C284*F284,0)</f>
        <v>0</v>
      </c>
      <c r="Z284" s="15">
        <v>30480</v>
      </c>
    </row>
    <row r="285" spans="1:26" ht="22.5" x14ac:dyDescent="0.25">
      <c r="A285" s="14">
        <v>263</v>
      </c>
      <c r="B285" s="14" t="s">
        <v>137</v>
      </c>
      <c r="C285" s="16">
        <v>35</v>
      </c>
      <c r="D285" s="17" t="s">
        <v>297</v>
      </c>
      <c r="E285" s="18"/>
      <c r="F285" s="19"/>
      <c r="G285" s="20">
        <f>IFERROR(C285*F285,0)</f>
        <v>0</v>
      </c>
      <c r="Z285" s="15">
        <v>30481</v>
      </c>
    </row>
    <row r="286" spans="1:26" ht="22.5" x14ac:dyDescent="0.25">
      <c r="A286" s="14">
        <v>264</v>
      </c>
      <c r="B286" s="14" t="s">
        <v>137</v>
      </c>
      <c r="C286" s="16">
        <v>35</v>
      </c>
      <c r="D286" s="17" t="s">
        <v>298</v>
      </c>
      <c r="E286" s="18"/>
      <c r="F286" s="19"/>
      <c r="G286" s="20">
        <f>IFERROR(C286*F286,0)</f>
        <v>0</v>
      </c>
      <c r="Z286" s="15">
        <v>30482</v>
      </c>
    </row>
    <row r="287" spans="1:26" ht="22.5" x14ac:dyDescent="0.25">
      <c r="A287" s="14">
        <v>265</v>
      </c>
      <c r="B287" s="14" t="s">
        <v>137</v>
      </c>
      <c r="C287" s="16">
        <v>30</v>
      </c>
      <c r="D287" s="17" t="s">
        <v>299</v>
      </c>
      <c r="E287" s="18"/>
      <c r="F287" s="19"/>
      <c r="G287" s="20">
        <f>IFERROR(C287*F287,0)</f>
        <v>0</v>
      </c>
      <c r="Z287" s="15">
        <v>30483</v>
      </c>
    </row>
    <row r="288" spans="1:26" ht="22.5" x14ac:dyDescent="0.25">
      <c r="A288" s="14">
        <v>266</v>
      </c>
      <c r="B288" s="14" t="s">
        <v>22</v>
      </c>
      <c r="C288" s="16">
        <v>30</v>
      </c>
      <c r="D288" s="17" t="s">
        <v>300</v>
      </c>
      <c r="E288" s="18"/>
      <c r="F288" s="19"/>
      <c r="G288" s="20">
        <f>IFERROR(C288*F288,0)</f>
        <v>0</v>
      </c>
      <c r="Z288" s="15">
        <v>30484</v>
      </c>
    </row>
    <row r="289" spans="1:26" ht="90" x14ac:dyDescent="0.25">
      <c r="A289" s="14">
        <v>267</v>
      </c>
      <c r="B289" s="14" t="s">
        <v>22</v>
      </c>
      <c r="C289" s="16">
        <v>115</v>
      </c>
      <c r="D289" s="17" t="s">
        <v>301</v>
      </c>
      <c r="E289" s="18"/>
      <c r="F289" s="19"/>
      <c r="G289" s="20">
        <f>IFERROR(C289*F289,0)</f>
        <v>0</v>
      </c>
      <c r="Z289" s="15">
        <v>30485</v>
      </c>
    </row>
    <row r="290" spans="1:26" ht="22.5" x14ac:dyDescent="0.25">
      <c r="A290" s="14">
        <v>268</v>
      </c>
      <c r="B290" s="14" t="s">
        <v>25</v>
      </c>
      <c r="C290" s="16">
        <v>1512</v>
      </c>
      <c r="D290" s="17" t="s">
        <v>302</v>
      </c>
      <c r="E290" s="18"/>
      <c r="F290" s="19"/>
      <c r="G290" s="20">
        <f>IFERROR(C290*F290,0)</f>
        <v>0</v>
      </c>
      <c r="Z290" s="15">
        <v>30486</v>
      </c>
    </row>
    <row r="291" spans="1:26" x14ac:dyDescent="0.25">
      <c r="A291" s="14">
        <v>269</v>
      </c>
      <c r="B291" s="14" t="s">
        <v>22</v>
      </c>
      <c r="C291" s="16">
        <v>143</v>
      </c>
      <c r="D291" s="17" t="s">
        <v>303</v>
      </c>
      <c r="E291" s="18"/>
      <c r="F291" s="19"/>
      <c r="G291" s="20">
        <f>IFERROR(C291*F291,0)</f>
        <v>0</v>
      </c>
      <c r="Z291" s="15">
        <v>30487</v>
      </c>
    </row>
    <row r="292" spans="1:26" ht="33.75" x14ac:dyDescent="0.25">
      <c r="A292" s="14">
        <v>270</v>
      </c>
      <c r="B292" s="14" t="s">
        <v>22</v>
      </c>
      <c r="C292" s="16">
        <v>131</v>
      </c>
      <c r="D292" s="17" t="s">
        <v>304</v>
      </c>
      <c r="E292" s="18"/>
      <c r="F292" s="19"/>
      <c r="G292" s="20">
        <f>IFERROR(C292*F292,0)</f>
        <v>0</v>
      </c>
      <c r="Z292" s="15">
        <v>30488</v>
      </c>
    </row>
    <row r="293" spans="1:26" ht="22.5" x14ac:dyDescent="0.25">
      <c r="A293" s="14">
        <v>271</v>
      </c>
      <c r="B293" s="14" t="s">
        <v>22</v>
      </c>
      <c r="C293" s="16">
        <v>71</v>
      </c>
      <c r="D293" s="17" t="s">
        <v>305</v>
      </c>
      <c r="E293" s="18"/>
      <c r="F293" s="19"/>
      <c r="G293" s="20">
        <f>IFERROR(C293*F293,0)</f>
        <v>0</v>
      </c>
      <c r="Z293" s="15">
        <v>30489</v>
      </c>
    </row>
    <row r="294" spans="1:26" ht="33.75" x14ac:dyDescent="0.25">
      <c r="A294" s="14">
        <v>272</v>
      </c>
      <c r="B294" s="14" t="s">
        <v>22</v>
      </c>
      <c r="C294" s="16">
        <v>296</v>
      </c>
      <c r="D294" s="17" t="s">
        <v>306</v>
      </c>
      <c r="E294" s="18"/>
      <c r="F294" s="19"/>
      <c r="G294" s="20">
        <f>IFERROR(C294*F294,0)</f>
        <v>0</v>
      </c>
      <c r="Z294" s="15">
        <v>30490</v>
      </c>
    </row>
    <row r="295" spans="1:26" ht="78.75" x14ac:dyDescent="0.25">
      <c r="A295" s="14">
        <v>273</v>
      </c>
      <c r="B295" s="14" t="s">
        <v>22</v>
      </c>
      <c r="C295" s="16">
        <v>636</v>
      </c>
      <c r="D295" s="17" t="s">
        <v>307</v>
      </c>
      <c r="E295" s="18"/>
      <c r="F295" s="19"/>
      <c r="G295" s="20">
        <f>IFERROR(C295*F295,0)</f>
        <v>0</v>
      </c>
      <c r="Z295" s="15">
        <v>30491</v>
      </c>
    </row>
    <row r="296" spans="1:26" ht="67.5" x14ac:dyDescent="0.25">
      <c r="A296" s="14">
        <v>274</v>
      </c>
      <c r="B296" s="14" t="s">
        <v>22</v>
      </c>
      <c r="C296" s="16">
        <v>396</v>
      </c>
      <c r="D296" s="17" t="s">
        <v>308</v>
      </c>
      <c r="E296" s="18"/>
      <c r="F296" s="19"/>
      <c r="G296" s="20">
        <f>IFERROR(C296*F296,0)</f>
        <v>0</v>
      </c>
      <c r="Z296" s="15">
        <v>30492</v>
      </c>
    </row>
    <row r="297" spans="1:26" ht="67.5" x14ac:dyDescent="0.25">
      <c r="A297" s="14">
        <v>275</v>
      </c>
      <c r="B297" s="14" t="s">
        <v>22</v>
      </c>
      <c r="C297" s="16">
        <v>396</v>
      </c>
      <c r="D297" s="17" t="s">
        <v>309</v>
      </c>
      <c r="E297" s="18"/>
      <c r="F297" s="19"/>
      <c r="G297" s="20">
        <f>IFERROR(C297*F297,0)</f>
        <v>0</v>
      </c>
      <c r="Z297" s="15">
        <v>30493</v>
      </c>
    </row>
    <row r="298" spans="1:26" ht="33.75" x14ac:dyDescent="0.25">
      <c r="A298" s="14">
        <v>276</v>
      </c>
      <c r="B298" s="14" t="s">
        <v>310</v>
      </c>
      <c r="C298" s="16">
        <v>86</v>
      </c>
      <c r="D298" s="17" t="s">
        <v>311</v>
      </c>
      <c r="E298" s="18"/>
      <c r="F298" s="19"/>
      <c r="G298" s="20">
        <f>IFERROR(C298*F298,0)</f>
        <v>0</v>
      </c>
      <c r="Z298" s="15">
        <v>30494</v>
      </c>
    </row>
    <row r="299" spans="1:26" ht="157.5" x14ac:dyDescent="0.25">
      <c r="A299" s="14">
        <v>277</v>
      </c>
      <c r="B299" s="14" t="s">
        <v>25</v>
      </c>
      <c r="C299" s="16">
        <v>3185</v>
      </c>
      <c r="D299" s="17" t="s">
        <v>312</v>
      </c>
      <c r="E299" s="18"/>
      <c r="F299" s="19"/>
      <c r="G299" s="20">
        <f>IFERROR(C299*F299,0)</f>
        <v>0</v>
      </c>
      <c r="Z299" s="15">
        <v>30495</v>
      </c>
    </row>
    <row r="300" spans="1:26" ht="135" x14ac:dyDescent="0.25">
      <c r="A300" s="14">
        <v>278</v>
      </c>
      <c r="B300" s="14" t="s">
        <v>228</v>
      </c>
      <c r="C300" s="16">
        <v>1000</v>
      </c>
      <c r="D300" s="17" t="s">
        <v>313</v>
      </c>
      <c r="E300" s="18"/>
      <c r="F300" s="19"/>
      <c r="G300" s="20">
        <f>IFERROR(C300*F300,0)</f>
        <v>0</v>
      </c>
      <c r="Z300" s="15">
        <v>30496</v>
      </c>
    </row>
    <row r="301" spans="1:26" ht="146.25" x14ac:dyDescent="0.25">
      <c r="A301" s="14">
        <v>279</v>
      </c>
      <c r="B301" s="14" t="s">
        <v>228</v>
      </c>
      <c r="C301" s="16">
        <v>800</v>
      </c>
      <c r="D301" s="17" t="s">
        <v>314</v>
      </c>
      <c r="E301" s="18"/>
      <c r="F301" s="19"/>
      <c r="G301" s="20">
        <f>IFERROR(C301*F301,0)</f>
        <v>0</v>
      </c>
      <c r="Z301" s="15">
        <v>30497</v>
      </c>
    </row>
    <row r="302" spans="1:26" ht="78.75" x14ac:dyDescent="0.25">
      <c r="A302" s="14">
        <v>280</v>
      </c>
      <c r="B302" s="14" t="s">
        <v>22</v>
      </c>
      <c r="C302" s="16">
        <v>30</v>
      </c>
      <c r="D302" s="17" t="s">
        <v>315</v>
      </c>
      <c r="E302" s="18"/>
      <c r="F302" s="19"/>
      <c r="G302" s="20">
        <f>IFERROR(C302*F302,0)</f>
        <v>0</v>
      </c>
      <c r="Z302" s="15">
        <v>30498</v>
      </c>
    </row>
    <row r="303" spans="1:26" ht="56.25" x14ac:dyDescent="0.25">
      <c r="A303" s="14">
        <v>281</v>
      </c>
      <c r="B303" s="14" t="s">
        <v>22</v>
      </c>
      <c r="C303" s="16">
        <v>220</v>
      </c>
      <c r="D303" s="17" t="s">
        <v>316</v>
      </c>
      <c r="E303" s="18"/>
      <c r="F303" s="19"/>
      <c r="G303" s="20">
        <f>IFERROR(C303*F303,0)</f>
        <v>0</v>
      </c>
      <c r="Z303" s="15">
        <v>30499</v>
      </c>
    </row>
    <row r="304" spans="1:26" ht="67.5" x14ac:dyDescent="0.25">
      <c r="A304" s="14">
        <v>282</v>
      </c>
      <c r="B304" s="14" t="s">
        <v>22</v>
      </c>
      <c r="C304" s="16">
        <v>156</v>
      </c>
      <c r="D304" s="17" t="s">
        <v>317</v>
      </c>
      <c r="E304" s="18"/>
      <c r="F304" s="19"/>
      <c r="G304" s="20">
        <f>IFERROR(C304*F304,0)</f>
        <v>0</v>
      </c>
      <c r="Z304" s="15">
        <v>30500</v>
      </c>
    </row>
    <row r="305" spans="1:26" ht="67.5" x14ac:dyDescent="0.25">
      <c r="A305" s="14">
        <v>283</v>
      </c>
      <c r="B305" s="14" t="s">
        <v>22</v>
      </c>
      <c r="C305" s="16">
        <v>158</v>
      </c>
      <c r="D305" s="17" t="s">
        <v>318</v>
      </c>
      <c r="E305" s="18"/>
      <c r="F305" s="19"/>
      <c r="G305" s="20">
        <f>IFERROR(C305*F305,0)</f>
        <v>0</v>
      </c>
      <c r="Z305" s="15">
        <v>30501</v>
      </c>
    </row>
    <row r="306" spans="1:26" ht="33.75" x14ac:dyDescent="0.25">
      <c r="A306" s="14">
        <v>284</v>
      </c>
      <c r="B306" s="14" t="s">
        <v>22</v>
      </c>
      <c r="C306" s="16">
        <v>244</v>
      </c>
      <c r="D306" s="17" t="s">
        <v>319</v>
      </c>
      <c r="E306" s="18"/>
      <c r="F306" s="19"/>
      <c r="G306" s="20">
        <f>IFERROR(C306*F306,0)</f>
        <v>0</v>
      </c>
      <c r="Z306" s="15">
        <v>30502</v>
      </c>
    </row>
    <row r="307" spans="1:26" ht="22.5" x14ac:dyDescent="0.25">
      <c r="A307" s="14">
        <v>285</v>
      </c>
      <c r="B307" s="14" t="s">
        <v>25</v>
      </c>
      <c r="C307" s="16">
        <v>520</v>
      </c>
      <c r="D307" s="17" t="s">
        <v>320</v>
      </c>
      <c r="E307" s="18"/>
      <c r="F307" s="19"/>
      <c r="G307" s="20">
        <f>IFERROR(C307*F307,0)</f>
        <v>0</v>
      </c>
      <c r="Z307" s="15">
        <v>30503</v>
      </c>
    </row>
    <row r="308" spans="1:26" ht="56.25" x14ac:dyDescent="0.25">
      <c r="A308" s="14">
        <v>286</v>
      </c>
      <c r="B308" s="14" t="s">
        <v>22</v>
      </c>
      <c r="C308" s="16">
        <v>48</v>
      </c>
      <c r="D308" s="17" t="s">
        <v>321</v>
      </c>
      <c r="E308" s="18"/>
      <c r="F308" s="19"/>
      <c r="G308" s="20">
        <f>IFERROR(C308*F308,0)</f>
        <v>0</v>
      </c>
      <c r="Z308" s="15">
        <v>30504</v>
      </c>
    </row>
    <row r="309" spans="1:26" ht="56.25" x14ac:dyDescent="0.25">
      <c r="A309" s="14">
        <v>287</v>
      </c>
      <c r="B309" s="14" t="s">
        <v>22</v>
      </c>
      <c r="C309" s="16">
        <v>48</v>
      </c>
      <c r="D309" s="17" t="s">
        <v>322</v>
      </c>
      <c r="E309" s="18"/>
      <c r="F309" s="19"/>
      <c r="G309" s="20">
        <f>IFERROR(C309*F309,0)</f>
        <v>0</v>
      </c>
      <c r="Z309" s="15">
        <v>30505</v>
      </c>
    </row>
    <row r="310" spans="1:26" ht="56.25" x14ac:dyDescent="0.25">
      <c r="A310" s="14">
        <v>288</v>
      </c>
      <c r="B310" s="14" t="s">
        <v>22</v>
      </c>
      <c r="C310" s="16">
        <v>30</v>
      </c>
      <c r="D310" s="17" t="s">
        <v>323</v>
      </c>
      <c r="E310" s="18"/>
      <c r="F310" s="19"/>
      <c r="G310" s="20">
        <f>IFERROR(C310*F310,0)</f>
        <v>0</v>
      </c>
      <c r="Z310" s="15">
        <v>30507</v>
      </c>
    </row>
    <row r="311" spans="1:26" ht="33.75" x14ac:dyDescent="0.25">
      <c r="A311" s="14">
        <v>289</v>
      </c>
      <c r="B311" s="14" t="s">
        <v>22</v>
      </c>
      <c r="C311" s="16">
        <v>90</v>
      </c>
      <c r="D311" s="17" t="s">
        <v>324</v>
      </c>
      <c r="E311" s="18"/>
      <c r="F311" s="19"/>
      <c r="G311" s="20">
        <f>IFERROR(C311*F311,0)</f>
        <v>0</v>
      </c>
      <c r="Z311" s="15">
        <v>30508</v>
      </c>
    </row>
    <row r="312" spans="1:26" ht="33.75" x14ac:dyDescent="0.25">
      <c r="A312" s="14">
        <v>290</v>
      </c>
      <c r="B312" s="14" t="s">
        <v>22</v>
      </c>
      <c r="C312" s="16">
        <v>90</v>
      </c>
      <c r="D312" s="17" t="s">
        <v>325</v>
      </c>
      <c r="E312" s="18"/>
      <c r="F312" s="19"/>
      <c r="G312" s="20">
        <f>IFERROR(C312*F312,0)</f>
        <v>0</v>
      </c>
      <c r="Z312" s="15">
        <v>30509</v>
      </c>
    </row>
    <row r="313" spans="1:26" ht="90" x14ac:dyDescent="0.25">
      <c r="A313" s="14">
        <v>291</v>
      </c>
      <c r="B313" s="14" t="s">
        <v>22</v>
      </c>
      <c r="C313" s="16">
        <v>60</v>
      </c>
      <c r="D313" s="17" t="s">
        <v>326</v>
      </c>
      <c r="E313" s="18"/>
      <c r="F313" s="19"/>
      <c r="G313" s="20">
        <f>IFERROR(C313*F313,0)</f>
        <v>0</v>
      </c>
      <c r="Z313" s="15">
        <v>30510</v>
      </c>
    </row>
    <row r="314" spans="1:26" ht="22.5" x14ac:dyDescent="0.25">
      <c r="A314" s="14">
        <v>292</v>
      </c>
      <c r="B314" s="14" t="s">
        <v>22</v>
      </c>
      <c r="C314" s="16">
        <v>24</v>
      </c>
      <c r="D314" s="17" t="s">
        <v>327</v>
      </c>
      <c r="E314" s="18"/>
      <c r="F314" s="19"/>
      <c r="G314" s="20">
        <f>IFERROR(C314*F314,0)</f>
        <v>0</v>
      </c>
      <c r="Z314" s="15">
        <v>30511</v>
      </c>
    </row>
    <row r="315" spans="1:26" ht="22.5" x14ac:dyDescent="0.25">
      <c r="A315" s="14">
        <v>293</v>
      </c>
      <c r="B315" s="14" t="s">
        <v>22</v>
      </c>
      <c r="C315" s="16">
        <v>24</v>
      </c>
      <c r="D315" s="17" t="s">
        <v>328</v>
      </c>
      <c r="E315" s="18"/>
      <c r="F315" s="19"/>
      <c r="G315" s="20">
        <f>IFERROR(C315*F315,0)</f>
        <v>0</v>
      </c>
      <c r="Z315" s="15">
        <v>30512</v>
      </c>
    </row>
    <row r="316" spans="1:26" ht="22.5" x14ac:dyDescent="0.25">
      <c r="A316" s="14">
        <v>294</v>
      </c>
      <c r="B316" s="14" t="s">
        <v>22</v>
      </c>
      <c r="C316" s="16">
        <v>45</v>
      </c>
      <c r="D316" s="17" t="s">
        <v>329</v>
      </c>
      <c r="E316" s="18"/>
      <c r="F316" s="19"/>
      <c r="G316" s="20">
        <f>IFERROR(C316*F316,0)</f>
        <v>0</v>
      </c>
      <c r="Z316" s="15">
        <v>30513</v>
      </c>
    </row>
    <row r="317" spans="1:26" ht="56.25" x14ac:dyDescent="0.25">
      <c r="A317" s="14">
        <v>295</v>
      </c>
      <c r="B317" s="14" t="s">
        <v>22</v>
      </c>
      <c r="C317" s="16">
        <v>15</v>
      </c>
      <c r="D317" s="17" t="s">
        <v>330</v>
      </c>
      <c r="E317" s="18"/>
      <c r="F317" s="19"/>
      <c r="G317" s="20">
        <f>IFERROR(C317*F317,0)</f>
        <v>0</v>
      </c>
      <c r="Z317" s="15">
        <v>30514</v>
      </c>
    </row>
    <row r="318" spans="1:26" ht="56.25" x14ac:dyDescent="0.25">
      <c r="A318" s="14">
        <v>296</v>
      </c>
      <c r="B318" s="14" t="s">
        <v>22</v>
      </c>
      <c r="C318" s="16">
        <v>16</v>
      </c>
      <c r="D318" s="17" t="s">
        <v>331</v>
      </c>
      <c r="E318" s="18"/>
      <c r="F318" s="19"/>
      <c r="G318" s="20">
        <f>IFERROR(C318*F318,0)</f>
        <v>0</v>
      </c>
      <c r="Z318" s="15">
        <v>30515</v>
      </c>
    </row>
    <row r="319" spans="1:26" ht="67.5" x14ac:dyDescent="0.25">
      <c r="A319" s="14">
        <v>297</v>
      </c>
      <c r="B319" s="14" t="s">
        <v>22</v>
      </c>
      <c r="C319" s="16">
        <v>25</v>
      </c>
      <c r="D319" s="17" t="s">
        <v>332</v>
      </c>
      <c r="E319" s="18"/>
      <c r="F319" s="19"/>
      <c r="G319" s="20">
        <f>IFERROR(C319*F319,0)</f>
        <v>0</v>
      </c>
      <c r="Z319" s="15">
        <v>30516</v>
      </c>
    </row>
    <row r="320" spans="1:26" ht="45" x14ac:dyDescent="0.25">
      <c r="A320" s="14">
        <v>298</v>
      </c>
      <c r="B320" s="14" t="s">
        <v>22</v>
      </c>
      <c r="C320" s="16">
        <v>322</v>
      </c>
      <c r="D320" s="17" t="s">
        <v>333</v>
      </c>
      <c r="E320" s="18"/>
      <c r="F320" s="19"/>
      <c r="G320" s="20">
        <f>IFERROR(C320*F320,0)</f>
        <v>0</v>
      </c>
      <c r="Z320" s="15">
        <v>30517</v>
      </c>
    </row>
    <row r="321" spans="1:26" ht="33.75" x14ac:dyDescent="0.25">
      <c r="A321" s="14">
        <v>299</v>
      </c>
      <c r="B321" s="14" t="s">
        <v>22</v>
      </c>
      <c r="C321" s="16">
        <v>50</v>
      </c>
      <c r="D321" s="17" t="s">
        <v>334</v>
      </c>
      <c r="E321" s="18"/>
      <c r="F321" s="19"/>
      <c r="G321" s="20">
        <f>IFERROR(C321*F321,0)</f>
        <v>0</v>
      </c>
      <c r="Z321" s="15">
        <v>30518</v>
      </c>
    </row>
    <row r="322" spans="1:26" ht="78.75" x14ac:dyDescent="0.25">
      <c r="A322" s="14">
        <v>300</v>
      </c>
      <c r="B322" s="14" t="s">
        <v>22</v>
      </c>
      <c r="C322" s="16">
        <v>41</v>
      </c>
      <c r="D322" s="17" t="s">
        <v>335</v>
      </c>
      <c r="E322" s="18"/>
      <c r="F322" s="19"/>
      <c r="G322" s="20">
        <f>IFERROR(C322*F322,0)</f>
        <v>0</v>
      </c>
      <c r="Z322" s="15">
        <v>30519</v>
      </c>
    </row>
    <row r="323" spans="1:26" ht="45" x14ac:dyDescent="0.25">
      <c r="A323" s="14">
        <v>301</v>
      </c>
      <c r="B323" s="14" t="s">
        <v>22</v>
      </c>
      <c r="C323" s="16">
        <v>71</v>
      </c>
      <c r="D323" s="17" t="s">
        <v>336</v>
      </c>
      <c r="E323" s="18"/>
      <c r="F323" s="19"/>
      <c r="G323" s="20">
        <f>IFERROR(C323*F323,0)</f>
        <v>0</v>
      </c>
      <c r="Z323" s="15">
        <v>30520</v>
      </c>
    </row>
    <row r="324" spans="1:26" ht="22.5" x14ac:dyDescent="0.25">
      <c r="A324" s="14">
        <v>302</v>
      </c>
      <c r="B324" s="14" t="s">
        <v>22</v>
      </c>
      <c r="C324" s="16">
        <v>30</v>
      </c>
      <c r="D324" s="17" t="s">
        <v>337</v>
      </c>
      <c r="E324" s="18"/>
      <c r="F324" s="19"/>
      <c r="G324" s="20">
        <f>IFERROR(C324*F324,0)</f>
        <v>0</v>
      </c>
      <c r="Z324" s="15">
        <v>30521</v>
      </c>
    </row>
    <row r="325" spans="1:26" ht="101.25" x14ac:dyDescent="0.25">
      <c r="A325" s="14">
        <v>303</v>
      </c>
      <c r="B325" s="14" t="s">
        <v>22</v>
      </c>
      <c r="C325" s="16">
        <v>77</v>
      </c>
      <c r="D325" s="17" t="s">
        <v>338</v>
      </c>
      <c r="E325" s="18"/>
      <c r="F325" s="19"/>
      <c r="G325" s="20">
        <f>IFERROR(C325*F325,0)</f>
        <v>0</v>
      </c>
      <c r="Z325" s="15">
        <v>30522</v>
      </c>
    </row>
    <row r="326" spans="1:26" ht="56.25" x14ac:dyDescent="0.25">
      <c r="A326" s="14">
        <v>304</v>
      </c>
      <c r="B326" s="14" t="s">
        <v>22</v>
      </c>
      <c r="C326" s="16">
        <v>90</v>
      </c>
      <c r="D326" s="17" t="s">
        <v>339</v>
      </c>
      <c r="E326" s="18"/>
      <c r="F326" s="19"/>
      <c r="G326" s="20">
        <f>IFERROR(C326*F326,0)</f>
        <v>0</v>
      </c>
      <c r="Z326" s="15">
        <v>30523</v>
      </c>
    </row>
    <row r="327" spans="1:26" ht="67.5" x14ac:dyDescent="0.25">
      <c r="A327" s="14">
        <v>305</v>
      </c>
      <c r="B327" s="14" t="s">
        <v>22</v>
      </c>
      <c r="C327" s="16">
        <v>24</v>
      </c>
      <c r="D327" s="17" t="s">
        <v>340</v>
      </c>
      <c r="E327" s="18"/>
      <c r="F327" s="19"/>
      <c r="G327" s="20">
        <f>IFERROR(C327*F327,0)</f>
        <v>0</v>
      </c>
      <c r="Z327" s="15">
        <v>30524</v>
      </c>
    </row>
    <row r="328" spans="1:26" ht="56.25" x14ac:dyDescent="0.25">
      <c r="A328" s="14">
        <v>306</v>
      </c>
      <c r="B328" s="14" t="s">
        <v>22</v>
      </c>
      <c r="C328" s="16">
        <v>62</v>
      </c>
      <c r="D328" s="17" t="s">
        <v>341</v>
      </c>
      <c r="E328" s="18"/>
      <c r="F328" s="19"/>
      <c r="G328" s="20">
        <f>IFERROR(C328*F328,0)</f>
        <v>0</v>
      </c>
      <c r="Z328" s="15">
        <v>30525</v>
      </c>
    </row>
    <row r="329" spans="1:26" ht="56.25" x14ac:dyDescent="0.25">
      <c r="A329" s="14">
        <v>307</v>
      </c>
      <c r="B329" s="14" t="s">
        <v>22</v>
      </c>
      <c r="C329" s="16">
        <v>64</v>
      </c>
      <c r="D329" s="17" t="s">
        <v>342</v>
      </c>
      <c r="E329" s="18"/>
      <c r="F329" s="19"/>
      <c r="G329" s="20">
        <f>IFERROR(C329*F329,0)</f>
        <v>0</v>
      </c>
      <c r="Z329" s="15">
        <v>30526</v>
      </c>
    </row>
    <row r="330" spans="1:26" ht="45" x14ac:dyDescent="0.25">
      <c r="A330" s="14">
        <v>308</v>
      </c>
      <c r="B330" s="14" t="s">
        <v>22</v>
      </c>
      <c r="C330" s="16">
        <v>52</v>
      </c>
      <c r="D330" s="17" t="s">
        <v>343</v>
      </c>
      <c r="E330" s="18"/>
      <c r="F330" s="19"/>
      <c r="G330" s="20">
        <f>IFERROR(C330*F330,0)</f>
        <v>0</v>
      </c>
      <c r="Z330" s="15">
        <v>30527</v>
      </c>
    </row>
    <row r="331" spans="1:26" ht="22.5" x14ac:dyDescent="0.25">
      <c r="A331" s="14">
        <v>309</v>
      </c>
      <c r="B331" s="14" t="s">
        <v>22</v>
      </c>
      <c r="C331" s="16">
        <v>12</v>
      </c>
      <c r="D331" s="17" t="s">
        <v>344</v>
      </c>
      <c r="E331" s="18"/>
      <c r="F331" s="19"/>
      <c r="G331" s="20">
        <f>IFERROR(C331*F331,0)</f>
        <v>0</v>
      </c>
      <c r="Z331" s="15">
        <v>30528</v>
      </c>
    </row>
    <row r="332" spans="1:26" ht="22.5" x14ac:dyDescent="0.25">
      <c r="A332" s="14">
        <v>310</v>
      </c>
      <c r="B332" s="14" t="s">
        <v>25</v>
      </c>
      <c r="C332" s="16">
        <v>39</v>
      </c>
      <c r="D332" s="17" t="s">
        <v>344</v>
      </c>
      <c r="E332" s="18"/>
      <c r="F332" s="19"/>
      <c r="G332" s="20">
        <f>IFERROR(C332*F332,0)</f>
        <v>0</v>
      </c>
      <c r="Z332" s="15">
        <v>30529</v>
      </c>
    </row>
    <row r="333" spans="1:26" ht="157.5" x14ac:dyDescent="0.25">
      <c r="A333" s="14">
        <v>311</v>
      </c>
      <c r="B333" s="14" t="s">
        <v>22</v>
      </c>
      <c r="C333" s="16">
        <v>272</v>
      </c>
      <c r="D333" s="17" t="s">
        <v>345</v>
      </c>
      <c r="E333" s="18"/>
      <c r="F333" s="19"/>
      <c r="G333" s="20">
        <f>IFERROR(C333*F333,0)</f>
        <v>0</v>
      </c>
      <c r="Z333" s="15">
        <v>30530</v>
      </c>
    </row>
    <row r="334" spans="1:26" ht="146.25" x14ac:dyDescent="0.25">
      <c r="A334" s="14">
        <v>312</v>
      </c>
      <c r="B334" s="14" t="s">
        <v>22</v>
      </c>
      <c r="C334" s="16">
        <v>272</v>
      </c>
      <c r="D334" s="17" t="s">
        <v>346</v>
      </c>
      <c r="E334" s="18"/>
      <c r="F334" s="19"/>
      <c r="G334" s="20">
        <f>IFERROR(C334*F334,0)</f>
        <v>0</v>
      </c>
      <c r="Z334" s="15">
        <v>30531</v>
      </c>
    </row>
    <row r="335" spans="1:26" ht="146.25" x14ac:dyDescent="0.25">
      <c r="A335" s="14">
        <v>313</v>
      </c>
      <c r="B335" s="14" t="s">
        <v>22</v>
      </c>
      <c r="C335" s="16">
        <v>272</v>
      </c>
      <c r="D335" s="17" t="s">
        <v>347</v>
      </c>
      <c r="E335" s="18"/>
      <c r="F335" s="19"/>
      <c r="G335" s="20">
        <f>IFERROR(C335*F335,0)</f>
        <v>0</v>
      </c>
      <c r="Z335" s="15">
        <v>30532</v>
      </c>
    </row>
    <row r="336" spans="1:26" ht="22.5" x14ac:dyDescent="0.25">
      <c r="A336" s="14">
        <v>314</v>
      </c>
      <c r="B336" s="14" t="s">
        <v>22</v>
      </c>
      <c r="C336" s="16">
        <v>32</v>
      </c>
      <c r="D336" s="17" t="s">
        <v>348</v>
      </c>
      <c r="E336" s="18"/>
      <c r="F336" s="19"/>
      <c r="G336" s="20">
        <f>IFERROR(C336*F336,0)</f>
        <v>0</v>
      </c>
      <c r="Z336" s="15">
        <v>30533</v>
      </c>
    </row>
    <row r="337" spans="1:26" ht="112.5" x14ac:dyDescent="0.25">
      <c r="A337" s="14">
        <v>315</v>
      </c>
      <c r="B337" s="14" t="s">
        <v>25</v>
      </c>
      <c r="C337" s="16">
        <v>42</v>
      </c>
      <c r="D337" s="17" t="s">
        <v>349</v>
      </c>
      <c r="E337" s="18"/>
      <c r="F337" s="19"/>
      <c r="G337" s="20">
        <f>IFERROR(C337*F337,0)</f>
        <v>0</v>
      </c>
      <c r="Z337" s="15">
        <v>30534</v>
      </c>
    </row>
    <row r="338" spans="1:26" ht="146.25" x14ac:dyDescent="0.25">
      <c r="A338" s="14">
        <v>316</v>
      </c>
      <c r="B338" s="14" t="s">
        <v>25</v>
      </c>
      <c r="C338" s="16">
        <v>3954</v>
      </c>
      <c r="D338" s="17" t="s">
        <v>350</v>
      </c>
      <c r="E338" s="18"/>
      <c r="F338" s="19"/>
      <c r="G338" s="20">
        <f>IFERROR(C338*F338,0)</f>
        <v>0</v>
      </c>
      <c r="Z338" s="15">
        <v>30535</v>
      </c>
    </row>
    <row r="339" spans="1:26" ht="67.5" x14ac:dyDescent="0.25">
      <c r="A339" s="14">
        <v>317</v>
      </c>
      <c r="B339" s="14" t="s">
        <v>22</v>
      </c>
      <c r="C339" s="16">
        <v>206</v>
      </c>
      <c r="D339" s="17" t="s">
        <v>351</v>
      </c>
      <c r="E339" s="18"/>
      <c r="F339" s="19"/>
      <c r="G339" s="20">
        <f>IFERROR(C339*F339,0)</f>
        <v>0</v>
      </c>
      <c r="Z339" s="15">
        <v>30536</v>
      </c>
    </row>
    <row r="340" spans="1:26" ht="33.75" x14ac:dyDescent="0.25">
      <c r="A340" s="14">
        <v>318</v>
      </c>
      <c r="B340" s="14" t="s">
        <v>22</v>
      </c>
      <c r="C340" s="16">
        <v>620</v>
      </c>
      <c r="D340" s="17" t="s">
        <v>352</v>
      </c>
      <c r="E340" s="18"/>
      <c r="F340" s="19"/>
      <c r="G340" s="20">
        <f>IFERROR(C340*F340,0)</f>
        <v>0</v>
      </c>
      <c r="Z340" s="15">
        <v>30537</v>
      </c>
    </row>
    <row r="341" spans="1:26" ht="22.5" x14ac:dyDescent="0.25">
      <c r="A341" s="14">
        <v>319</v>
      </c>
      <c r="B341" s="14" t="s">
        <v>22</v>
      </c>
      <c r="C341" s="16">
        <v>450</v>
      </c>
      <c r="D341" s="17" t="s">
        <v>353</v>
      </c>
      <c r="E341" s="18"/>
      <c r="F341" s="19"/>
      <c r="G341" s="20">
        <f>IFERROR(C341*F341,0)</f>
        <v>0</v>
      </c>
      <c r="Z341" s="15">
        <v>30538</v>
      </c>
    </row>
    <row r="342" spans="1:26" ht="56.25" x14ac:dyDescent="0.25">
      <c r="A342" s="14">
        <v>320</v>
      </c>
      <c r="B342" s="14" t="s">
        <v>22</v>
      </c>
      <c r="C342" s="16">
        <v>170</v>
      </c>
      <c r="D342" s="17" t="s">
        <v>354</v>
      </c>
      <c r="E342" s="18"/>
      <c r="F342" s="19"/>
      <c r="G342" s="20">
        <f>IFERROR(C342*F342,0)</f>
        <v>0</v>
      </c>
      <c r="Z342" s="15">
        <v>30539</v>
      </c>
    </row>
    <row r="343" spans="1:26" x14ac:dyDescent="0.25">
      <c r="A343" s="14">
        <v>321</v>
      </c>
      <c r="B343" s="14" t="s">
        <v>22</v>
      </c>
      <c r="C343" s="16">
        <v>516</v>
      </c>
      <c r="D343" s="17" t="s">
        <v>355</v>
      </c>
      <c r="E343" s="18"/>
      <c r="F343" s="19"/>
      <c r="G343" s="20">
        <f>IFERROR(C343*F343,0)</f>
        <v>0</v>
      </c>
      <c r="Z343" s="15">
        <v>30540</v>
      </c>
    </row>
    <row r="344" spans="1:26" x14ac:dyDescent="0.25">
      <c r="A344" s="14">
        <v>322</v>
      </c>
      <c r="B344" s="14" t="s">
        <v>22</v>
      </c>
      <c r="C344" s="16">
        <v>312</v>
      </c>
      <c r="D344" s="17" t="s">
        <v>356</v>
      </c>
      <c r="E344" s="18"/>
      <c r="F344" s="19"/>
      <c r="G344" s="20">
        <f>IFERROR(C344*F344,0)</f>
        <v>0</v>
      </c>
      <c r="Z344" s="15">
        <v>30541</v>
      </c>
    </row>
    <row r="345" spans="1:26" x14ac:dyDescent="0.25">
      <c r="G345" s="21">
        <f>SUM(G23:G24:G25:G26:G27:G28:G29:G30:G31:G32:G33:G34:G35:G36:G37:G38:G39:G40:G41:G42:G43:G44:G45:G46:G47:G48:G49:G50:G51:G52:G53:G54:G55:G56:G57:G58:G59:G60:G61:G62:G63:G64:G65:G66:G67:G68:G69:G70:G71:G72:G73:G74:G75:G76:G77:G78:G79:G80:G81:G82:G83:G84:G85:G86:G87:G88:G89:G90:G91:G92:G93:G94:G95:G96:G97:G98:G99:G100:G101:G102:G103:G104:G105:G106:G107:G108:G109:G110:G111:G112:G113:G114:G115:G116:G117:G118:G119:G120:G121:G122:G123:G124:G125:G126:G127:G128:G129:G130:G131:G132:G133:G134:G135:G136:G137:G138:G139:G140:G141:G142:G143:G144:G145:G146:G147:G148:G149:G150:G151:G152:G153:G154:G155:G156:G157:G158:G159:G160:G161:G162:G163:G164:G165:G166:G167:G168:G169:G170:G171:G172:G173:G174:G175:G176:G177:G178:G179:G180:G181:G182:G183:G184:G185:G186:G187:G188:G189:G190:G191:G192:G193:G194:G195:G196:G197:G198:G199:G200:G201:G202:G203:G204:G205:G206:G207:G208:G209:G210:G211:G212:G213:G214:G215:G216:G217:G218:G219:G220:G221:G222:G223:G224:G225:G226:G227:G228:G229:G230:G231:G232:G233:G234:G235:G236:G237:G238:G239:G240:G241:G242:G243:G244:G245:G246:G247:G248:G249:G250:G251:G252:G253:G254:G255:G256:G257:G258:G259:G260:G261:G262:G263:G264:G265:G266:G267:G268:G269:G270:G271:G272:G273:G274:G275:G276:G277:G278:G279:G280:G281:G282:G283:G284:G285:G286:G287:G288:G289:G290:G291:G292:G293:G294:G295:G296:G297:G298:G299:G300:G301:G302:G303:G304:G305:G306:G307:G308:G309:G310:G311:G312:G313:G314:G315:G316:G317:G318:G319:G320:G321:G322:G323:G324:G325:G326:G327:G328:G329:G330:G331:G332:G333:G334:G335:G336:G337:G338:G339:G340:G341:G342:G343:G344)</f>
        <v>0</v>
      </c>
    </row>
    <row r="347" spans="1:26" x14ac:dyDescent="0.25">
      <c r="A347" s="22" t="s">
        <v>357</v>
      </c>
      <c r="B347" s="10"/>
      <c r="C347" s="25" t="str">
        <f ca="1">M8</f>
        <v xml:space="preserve">    </v>
      </c>
      <c r="D347" s="10"/>
      <c r="E347" s="10"/>
      <c r="F347" s="10"/>
      <c r="G347" s="10"/>
    </row>
    <row r="349" spans="1:26" x14ac:dyDescent="0.25">
      <c r="A349" s="6" t="s">
        <v>394</v>
      </c>
      <c r="B349" s="2"/>
      <c r="C349" s="2"/>
      <c r="D349" s="2"/>
      <c r="E349" s="6" t="s">
        <v>395</v>
      </c>
      <c r="F349" s="2"/>
      <c r="G349" s="2"/>
    </row>
    <row r="351" spans="1:26" x14ac:dyDescent="0.25">
      <c r="A351" s="6" t="s">
        <v>396</v>
      </c>
      <c r="B351" s="2"/>
      <c r="C351" s="2"/>
      <c r="D351" s="2"/>
      <c r="E351" s="6" t="s">
        <v>397</v>
      </c>
      <c r="F351" s="2"/>
      <c r="G351" s="2"/>
    </row>
    <row r="354" spans="3:6" ht="15.75" thickBot="1" x14ac:dyDescent="0.3"/>
    <row r="355" spans="3:6" x14ac:dyDescent="0.25">
      <c r="C355" s="26" t="s">
        <v>398</v>
      </c>
      <c r="D355" s="27"/>
      <c r="E355" s="27"/>
      <c r="F355" s="27"/>
    </row>
  </sheetData>
  <sheetProtection password="C703" sheet="1" objects="1" scenarios="1"/>
  <mergeCells count="29">
    <mergeCell ref="A349:D349"/>
    <mergeCell ref="E349:G349"/>
    <mergeCell ref="A351:D351"/>
    <mergeCell ref="E351:G351"/>
    <mergeCell ref="C355:F355"/>
    <mergeCell ref="A16:B16"/>
    <mergeCell ref="C16:E16"/>
    <mergeCell ref="F15:G15"/>
    <mergeCell ref="B18:G18"/>
    <mergeCell ref="A19:G19"/>
    <mergeCell ref="A347:B347"/>
    <mergeCell ref="C347:G347"/>
    <mergeCell ref="C12:E12"/>
    <mergeCell ref="A13:B13"/>
    <mergeCell ref="C13:E13"/>
    <mergeCell ref="A14:B14"/>
    <mergeCell ref="C14:E14"/>
    <mergeCell ref="A15:B15"/>
    <mergeCell ref="C15:E15"/>
    <mergeCell ref="D2:G2"/>
    <mergeCell ref="D3:G3"/>
    <mergeCell ref="A7:G7"/>
    <mergeCell ref="A8:G8"/>
    <mergeCell ref="A20:G20"/>
    <mergeCell ref="A10:B10"/>
    <mergeCell ref="C10:E10"/>
    <mergeCell ref="A11:B11"/>
    <mergeCell ref="C11:E11"/>
    <mergeCell ref="A12:B1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Lote-1</vt:lpstr>
      <vt:lpstr>Plan2</vt:lpstr>
      <vt:lpstr>Plan3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Licitação Pc3</dc:creator>
  <cp:lastModifiedBy>Licitação Pc3</cp:lastModifiedBy>
  <dcterms:created xsi:type="dcterms:W3CDTF">2018-02-16T13:59:44Z</dcterms:created>
  <dcterms:modified xsi:type="dcterms:W3CDTF">2018-02-16T14:02:56Z</dcterms:modified>
</cp:coreProperties>
</file>